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800" windowHeight="12255" activeTab="8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<sst xmlns="http://schemas.openxmlformats.org/spreadsheetml/2006/main" count="923" uniqueCount="502">
  <si>
    <t>тара, обеспечивающая сохранность, целостность товара</t>
  </si>
  <si>
    <t xml:space="preserve">Горох </t>
  </si>
  <si>
    <t>Сок</t>
  </si>
  <si>
    <t xml:space="preserve"> Восстановленный, с мякотью. </t>
  </si>
  <si>
    <t>ГОСТ 31761-2012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</t>
  </si>
  <si>
    <t xml:space="preserve">ГОСТ 6441-2014 </t>
  </si>
  <si>
    <t xml:space="preserve">ГОСТ 6442-2014 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</si>
  <si>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</si>
  <si>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</si>
  <si>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</si>
  <si>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</si>
  <si>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</si>
  <si>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</si>
  <si>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 xml:space="preserve">Концентрат на плодовых или ягодных экстрактах концентрированных соков или без них с вкусовыми и ароматическими добавками.  Плесень отсутствует
</t>
  </si>
  <si>
    <t>пакет/коробка/ящик</t>
  </si>
  <si>
    <t xml:space="preserve">Рис шлифованный,  1 сорт. Цвет белый с различными оттенками, без посторонних запахов,  затхлость и плесень отсутствуют. Отсутствует зараженность и загрязненность вредителями. </t>
  </si>
  <si>
    <t xml:space="preserve">1  сорт. Цвет желтый разных оттенков. Без посторонних запахов,  затхлость и плесень отсутствуют. Отсутствует зараженность и загрязненность вредителями. 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</si>
  <si>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</si>
  <si>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</si>
  <si>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</si>
  <si>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Язык говяжий</t>
  </si>
  <si>
    <t>КГ</t>
  </si>
  <si>
    <t>Тара, упаковочные материалы  обеспечивающие сохранность и товарный вид субпродуктов</t>
  </si>
  <si>
    <t>10.39.17.111</t>
  </si>
  <si>
    <t>01.13.34.000</t>
  </si>
  <si>
    <t>Огурцы</t>
  </si>
  <si>
    <t>01.13.32.000</t>
  </si>
  <si>
    <t>огурцы укладывают в ящики плотными рядами вровень с краями тары</t>
  </si>
  <si>
    <t xml:space="preserve">      10.39.15.000</t>
  </si>
  <si>
    <t xml:space="preserve">  ГОСТ 15810-2014 </t>
  </si>
  <si>
    <t xml:space="preserve"> ГОСТ 24901-2014 </t>
  </si>
  <si>
    <t>Сушки</t>
  </si>
  <si>
    <t xml:space="preserve"> Хрупкие, поверхность  без вздутий и загрязнений. Без постороннего привкуса и запаха.</t>
  </si>
  <si>
    <t>Сухари</t>
  </si>
  <si>
    <t>ГОСТ Р 54645-2011</t>
  </si>
  <si>
    <t>В виде высушенных ломтей , хрупкие,  без сквозных трещин и пустот. Цвет от желтого до коричневого. Без постороннего привкуса и запаха.</t>
  </si>
  <si>
    <t>пакет до 2 кг</t>
  </si>
  <si>
    <t>Поставка продуктов питания (мясо (говядина) и  субпродукты)</t>
  </si>
  <si>
    <t xml:space="preserve">
ГОСТ 31455-2012,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09.10.2013№67.  Срок годности не более 5 суток, срок реализации не менее 4 суток с момента доставки товара
</t>
  </si>
  <si>
    <t>10.51.11.121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</si>
  <si>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реализации 180 суток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</si>
  <si>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с момента доставки товара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</si>
  <si>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</si>
  <si>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</si>
  <si>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4 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</si>
  <si>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 4 суток с момента доставки товара 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</si>
  <si>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 4 суток с момента доставки товара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</si>
  <si>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4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</si>
  <si>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</si>
  <si>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 Срок годности не более 7 суток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</si>
  <si>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 не более 14 суток, срок реализации не менее  10 суток с момента доставки товара</t>
  </si>
  <si>
    <t>10.71.11.112</t>
  </si>
  <si>
    <t>10.71.11.111</t>
  </si>
  <si>
    <t>10.72.12.112</t>
  </si>
  <si>
    <t>10.72.11.110</t>
  </si>
  <si>
    <t>10.72.11.120</t>
  </si>
  <si>
    <t>10.13.14.411</t>
  </si>
  <si>
    <t>10.51.11.111</t>
  </si>
  <si>
    <t>10.51.52.140</t>
  </si>
  <si>
    <t>10.51.52.112</t>
  </si>
  <si>
    <t>10.51.52.212</t>
  </si>
  <si>
    <t>10.51.40.313</t>
  </si>
  <si>
    <t>10.51.40.121</t>
  </si>
  <si>
    <t>10.51.52.130</t>
  </si>
  <si>
    <t>10.61.31.111</t>
  </si>
  <si>
    <t>10.61.31.119</t>
  </si>
  <si>
    <t>10.61.21.113</t>
  </si>
  <si>
    <t>10.39.17.190</t>
  </si>
  <si>
    <t>10.39.25.134</t>
  </si>
  <si>
    <t>10.39.25.131</t>
  </si>
  <si>
    <t>10.89.19.231</t>
  </si>
  <si>
    <t>10.39.17.119</t>
  </si>
  <si>
    <t>10.39.17.110</t>
  </si>
  <si>
    <t>10.84.30.130</t>
  </si>
  <si>
    <t xml:space="preserve">ГОСТ 26983-2015
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</si>
  <si>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</si>
  <si>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</si>
  <si>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</si>
  <si>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</si>
  <si>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</si>
  <si>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</si>
  <si>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</si>
  <si>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</si>
  <si>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</si>
  <si>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</si>
  <si>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</si>
  <si>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</si>
  <si>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</si>
  <si>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</si>
  <si>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</si>
  <si>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</si>
  <si>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Пряники </t>
  </si>
  <si>
    <t>Баранки</t>
  </si>
  <si>
    <t xml:space="preserve">Поставка продуктов питания (Овощи)  </t>
  </si>
  <si>
    <t>Морковь столовая</t>
  </si>
  <si>
    <t>Свекла столовая</t>
  </si>
  <si>
    <t>Чеснок</t>
  </si>
  <si>
    <t>Лук репчатый</t>
  </si>
  <si>
    <t>Картофель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</si>
  <si>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</si>
  <si>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</si>
  <si>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</si>
  <si>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рисовая</t>
  </si>
  <si>
    <t>Крупа пшено шлифованное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</si>
  <si>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</si>
  <si>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</si>
  <si>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</si>
  <si>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</si>
  <si>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</si>
  <si>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</si>
  <si>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Кисель</t>
  </si>
  <si>
    <t>Поставка продуктов питания (яйцо куриное)</t>
  </si>
  <si>
    <t>шт.</t>
  </si>
  <si>
    <t xml:space="preserve">Герметичная упаковка. </t>
  </si>
  <si>
    <t xml:space="preserve">Вафли </t>
  </si>
  <si>
    <t xml:space="preserve">Печенье </t>
  </si>
  <si>
    <t>Упаковка: под вакуумом или в условиях модифицированной атмосферы в прозрачные газонепроницаемые пленки или пакеты.</t>
  </si>
  <si>
    <t xml:space="preserve"> Развес.</t>
  </si>
  <si>
    <t xml:space="preserve">Развес. </t>
  </si>
  <si>
    <t>Характеристики товара</t>
  </si>
  <si>
    <t>Наименование товара</t>
  </si>
  <si>
    <t>Массовая доля жира не менее 50%.  Цвет от белого до желтовато-кремового, однородный по всей массе.</t>
  </si>
  <si>
    <t>Колбаса полукопченая</t>
  </si>
  <si>
    <t xml:space="preserve">Молоко 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</si>
  <si>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</si>
  <si>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</si>
  <si>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</si>
  <si>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</si>
  <si>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</si>
  <si>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</si>
  <si>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</si>
  <si>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Батон нарезной</t>
  </si>
  <si>
    <t>Печень говяжья</t>
  </si>
  <si>
    <t>Мясо кур (целые тушки)</t>
  </si>
  <si>
    <t>Консервы мясные «Мясо тушеное» (говядина)</t>
  </si>
  <si>
    <t>Консервы мясные «Мясо тушеное» (свинина)</t>
  </si>
  <si>
    <t>Йогурт</t>
  </si>
  <si>
    <t xml:space="preserve">Крупа гречневая </t>
  </si>
  <si>
    <t>Крупа ячменная</t>
  </si>
  <si>
    <t>Фасоль</t>
  </si>
  <si>
    <t>Огурцы  консервированные</t>
  </si>
  <si>
    <t>Повидло</t>
  </si>
  <si>
    <t>Карамель</t>
  </si>
  <si>
    <t>Мармелад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</si>
  <si>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</si>
  <si>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</si>
  <si>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</si>
  <si>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</si>
  <si>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</si>
  <si>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</si>
  <si>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</si>
  <si>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</si>
  <si>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Приложение №6</t>
  </si>
  <si>
    <t xml:space="preserve">Хлеб дарницкий </t>
  </si>
  <si>
    <t xml:space="preserve">Хлеб ржано-пшеничный </t>
  </si>
  <si>
    <t>Сердце говяжье</t>
  </si>
  <si>
    <t>Поставка продуктов питания  (рыба)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</si>
  <si>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</si>
  <si>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С фруктово-ягодной начинкой, завернутая. Поверхность сухая, без трещин, вкраплений, гладкая или с четким рисунком. Начинка однородная, полученная из протертых плодов и ягод. Форма изделий без деформации. </t>
  </si>
  <si>
    <t>Крупа пшеничная</t>
  </si>
  <si>
    <t>Овсяные хлопья</t>
  </si>
  <si>
    <t>Изюм</t>
  </si>
  <si>
    <t xml:space="preserve">Уксус </t>
  </si>
  <si>
    <t xml:space="preserve">Из пищевого сырья спиртовой, 9 %. Внешний вид - прозрачная жидкость без помутнения. Вкус кислый, характерный для уксуса, без постороннего привкуса. 
</t>
  </si>
  <si>
    <t>Приложение  № 8</t>
  </si>
  <si>
    <t>Приложение № 9</t>
  </si>
  <si>
    <t>Поставка продуктов питания  (фрукты)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</si>
  <si>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</si>
  <si>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</si>
  <si>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</si>
  <si>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</si>
  <si>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</si>
  <si>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</si>
  <si>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</si>
  <si>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>ГОСТ 2077-84</t>
  </si>
  <si>
    <t>ГОСТ 27844-88</t>
  </si>
  <si>
    <t>ГОСТ 32124-2013</t>
  </si>
  <si>
    <t>Требования к качеству</t>
  </si>
  <si>
    <t>ГОСТ 31962-2013</t>
  </si>
  <si>
    <t>ГОСТ 31785-2012,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</si>
  <si>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ГОСТ 32125-2013,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</si>
  <si>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 xml:space="preserve">Требования к качеству </t>
  </si>
  <si>
    <t>ГОСТ Р 51603-2000</t>
  </si>
  <si>
    <t xml:space="preserve">ГОСТ Р 54697-2011   </t>
  </si>
  <si>
    <t>ГОСТ 32284-2013</t>
  </si>
  <si>
    <t>ГОСТ 32285-2013</t>
  </si>
  <si>
    <t>ГОСТ Р 51809-2001</t>
  </si>
  <si>
    <t>ГОСТ 6292-93</t>
  </si>
  <si>
    <t>ГОСТ Р  55290-2012</t>
  </si>
  <si>
    <t>ГОСТ 7022-97</t>
  </si>
  <si>
    <t>ГОСТ 5784-60</t>
  </si>
  <si>
    <t>ГОСТ 276-60</t>
  </si>
  <si>
    <t>ГОСТ 21149-93</t>
  </si>
  <si>
    <t>ГОСТ 7758-75</t>
  </si>
  <si>
    <t>ГОСТ 6201-68</t>
  </si>
  <si>
    <t xml:space="preserve">ГОСТ Р 54679-2011  </t>
  </si>
  <si>
    <t>ГОСТ Р 51926-2002</t>
  </si>
  <si>
    <t xml:space="preserve">ГОСТ 31713-2012
</t>
  </si>
  <si>
    <t xml:space="preserve">ГОСТ 32099-2013
</t>
  </si>
  <si>
    <t>ГОСТ 6882-88</t>
  </si>
  <si>
    <t>ГОСТ Р 50364-92</t>
  </si>
  <si>
    <t>ГОСТ 6477-88</t>
  </si>
  <si>
    <t>ГОСТ 18488-2000</t>
  </si>
  <si>
    <t>ГОСТ 32097-2013</t>
  </si>
  <si>
    <t>ГОСТ  31654-2012</t>
  </si>
  <si>
    <t>ГОСТ Р 55909-2013</t>
  </si>
  <si>
    <t>ГОСТ 32573-2013</t>
  </si>
  <si>
    <t>Стерилизованное. Сорт первый. Однородная протертая масса, без семян, семенных гнезд, косточек и непротертых кусочков кожицы и других растительных примесей. Консистенция густая мажущаяся масса, не засахаренная</t>
  </si>
  <si>
    <t xml:space="preserve">Выработан из смеси различных сортов ржаной и пшеничной муки
, пропеченный, без комочков и следов непромеса, без постороннего привкуса и запаха. </t>
  </si>
  <si>
    <t>ОКПД2</t>
  </si>
  <si>
    <t>01.13.41.110</t>
  </si>
  <si>
    <t>01.13.49.110</t>
  </si>
  <si>
    <t>01.13.12.120</t>
  </si>
  <si>
    <t>01.13.42.000</t>
  </si>
  <si>
    <t>01.13.43.110</t>
  </si>
  <si>
    <t>01.13.51.120</t>
  </si>
  <si>
    <t>10.72.12.130</t>
  </si>
  <si>
    <t>10.72.12.120</t>
  </si>
  <si>
    <t>10.11.31.110</t>
  </si>
  <si>
    <t>10.12.20.110</t>
  </si>
  <si>
    <t>10.13.14.111</t>
  </si>
  <si>
    <t>10.13.14.112</t>
  </si>
  <si>
    <t>10.13.14.113</t>
  </si>
  <si>
    <t>10.13.15.111</t>
  </si>
  <si>
    <t>10.61.12.000</t>
  </si>
  <si>
    <t>10.61.32.113</t>
  </si>
  <si>
    <t>10.61.32.114</t>
  </si>
  <si>
    <t>10.61.32.115</t>
  </si>
  <si>
    <t>10.61.32.116</t>
  </si>
  <si>
    <t>10.61.33.111</t>
  </si>
  <si>
    <t>01.11.71.110</t>
  </si>
  <si>
    <t>01.11.75.110</t>
  </si>
  <si>
    <t>10.39.18.110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</si>
  <si>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</si>
  <si>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</si>
  <si>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>10.83.13.120</t>
  </si>
  <si>
    <t>10.83.12.120</t>
  </si>
  <si>
    <t>10.82.13.000</t>
  </si>
  <si>
    <t>10.73.11.110</t>
  </si>
  <si>
    <t>10.81.12.110</t>
  </si>
  <si>
    <t>10.41.54.000</t>
  </si>
  <si>
    <t>10.84.12.130</t>
  </si>
  <si>
    <t>10.82.23.122</t>
  </si>
  <si>
    <t>10.82.23.172</t>
  </si>
  <si>
    <t>10.84.11.000</t>
  </si>
  <si>
    <t>01.47.21.000</t>
  </si>
  <si>
    <t>10.20.25.111</t>
  </si>
  <si>
    <t>10.20.23.122</t>
  </si>
  <si>
    <t>01.23.14.000</t>
  </si>
  <si>
    <t>01.23.13.000</t>
  </si>
  <si>
    <t>01.22.12.000</t>
  </si>
  <si>
    <t>01.23.12.000</t>
  </si>
  <si>
    <t>01.24.21.000</t>
  </si>
  <si>
    <t>01.24.10.000</t>
  </si>
  <si>
    <t>10.39.22.110</t>
  </si>
  <si>
    <t>10.32.16.120</t>
  </si>
  <si>
    <t>10.51.51.113</t>
  </si>
  <si>
    <t>10.82.23.210</t>
  </si>
  <si>
    <t>10.11.31.140</t>
  </si>
  <si>
    <t>10.84.30.140</t>
  </si>
  <si>
    <t>10.39.16.000</t>
  </si>
  <si>
    <t xml:space="preserve"> Герметичная упаковка </t>
  </si>
  <si>
    <t xml:space="preserve"> ГОСТ 14031-2014 </t>
  </si>
  <si>
    <t>Развес. Упаковка до 50  кг.</t>
  </si>
  <si>
    <t xml:space="preserve">Тара, упаковочные материалы  обеспечивающие сохранность и товарный вид субпродуктов 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</si>
  <si>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</si>
  <si>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</si>
  <si>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</si>
  <si>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п/э пакет, фас. до 1 л. </t>
  </si>
  <si>
    <t xml:space="preserve">Упаковка до 1 л. </t>
  </si>
  <si>
    <t xml:space="preserve"> Упаковка до 1 л. </t>
  </si>
  <si>
    <t xml:space="preserve">полиэтиленовый стакан  до 0,5 кг </t>
  </si>
  <si>
    <t xml:space="preserve">упаковка до 1 кг. </t>
  </si>
  <si>
    <t>ГОСТ 32260-2013 , в соответствии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 30 суток с момента доставки товара</t>
  </si>
  <si>
    <t xml:space="preserve">упаковка до 1 л.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</si>
  <si>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</si>
  <si>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</si>
  <si>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</si>
  <si>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</si>
  <si>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</si>
  <si>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</si>
  <si>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</si>
  <si>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</si>
  <si>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</si>
  <si>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</si>
  <si>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</si>
  <si>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</si>
  <si>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</si>
  <si>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 картонные коробки</t>
  </si>
  <si>
    <t xml:space="preserve">Упаковка массой  до 1 кг </t>
  </si>
  <si>
    <t xml:space="preserve"> ГОСТ 32261-2013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менее10 суток с момента доставки товара</t>
  </si>
  <si>
    <t xml:space="preserve">    ГОСТ 32951-2014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
</t>
  </si>
  <si>
    <t>Молоко сгущенное</t>
  </si>
  <si>
    <t xml:space="preserve">Цельное  с сахаром. Массовая доля жира не менее 8,5%. Внешний вид и консистенция однородная, вязкая по всей массе. Цвет  белый  с кремовым оттенком, равномерный по всей массе. </t>
  </si>
  <si>
    <t>Сорт 1, плоды свежие, целые, чистые, здоровые, плотные, неповрежденные, не вялые, не подмороженные, без затрагивающих мякоть повреждений, вызванных сельскохозяйственными вредителями и болезнями, без излишней внешней влажности, одного помологического сорта</t>
  </si>
  <si>
    <t>ГОСТ 33499-2015</t>
  </si>
  <si>
    <t>ГОСТ 33932-2016</t>
  </si>
  <si>
    <t>Высший сорт. Плоды целые  здоровые, чистые, свежие, без механических повреждений, без излишней внешней влажности.  Типичной для ботанического сорта формы и окраски. Плоды плотные, с недоразвитыми, водянистыми семенами. Без постороннего запаха и привкуса. Отсутствуют сельскохозяйственые вредители, а также огурцы, поврежденные сельскохозяйственными вредителямизагнивших, увядшие, желтые,морщинистые, подмороженные, запаренные, с вырванной плодоножкой.</t>
  </si>
  <si>
    <t xml:space="preserve">Свежая. Сорт первый. Корнеплоды целые, здоровые, чистые, не увядшие, не треснувшие,  без признаков прорастания, без повреждений сельскохозяйственными вредителями,  без излишней внешней влажности. </t>
  </si>
  <si>
    <t>Свежая. Класс первый. Кочаны свежие, целые, здоровые, чистые, не проросшие, без повреждений сельскохозяйственными вредителями,без излишней внешней влажности  с чистым срезом кочерыги.</t>
  </si>
  <si>
    <t xml:space="preserve">Свежая. Сорт первый.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влажности. </t>
  </si>
  <si>
    <t xml:space="preserve">ГОСТ 32896-2014 </t>
  </si>
  <si>
    <t xml:space="preserve"> ГОСТ 32103-2013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№882</t>
  </si>
  <si>
    <t xml:space="preserve">ГОСТ 32366-2013,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</si>
  <si>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815-2004,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</si>
  <si>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7452-2014,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                                                                                         </t>
  </si>
  <si>
    <t xml:space="preserve">  ГОСТ 32156-2013, 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</si>
  <si>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7452-2014,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</si>
  <si>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>Упаковка до 0,5 кг.</t>
  </si>
  <si>
    <t xml:space="preserve">ГОСТ Р 54366-2011      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
</t>
  </si>
  <si>
    <t xml:space="preserve">Формовой  из смеси муки ржаной обдирной хлебопекарной и пшеничной хлебопекарной первого  сорта, пропеченный, без комочков и следов непромеса, без постороннего привкуса и запаха. </t>
  </si>
  <si>
    <t xml:space="preserve">Выработан из пшеничной муки высшего сорта,пропеченный, без комочков и следов непромеса, без постороннего привкуса и запаха. </t>
  </si>
  <si>
    <t>Заварные.  Изделие в изломе пропеченное без следов непромеса, без постороннего вкуса и запаха.</t>
  </si>
  <si>
    <t>С начинкой. Поверхность с четким рисунком, края с ровным обрезом . Начинка в вафлях не  выступает за края. Начинка однородной консистенции, без крупинок и комочков.  Без постороннего вкуса и запаха.</t>
  </si>
  <si>
    <t>Сахарное. Форма плоская, без вмятин, вздутий и повреждений края. Поверхность гладкая, с четким не расплывшимся оттиском рисунка на верхней поверхности,нижняя поверхность ровная,  не подгорелая, без вздутий.Без посторонних привкуса и запаха.</t>
  </si>
  <si>
    <t>Выработаны из смеси пшеничной хлебопекарной муки высшего сорта и пшеничной муки общего назначения. Поверхность глянцевая, без вздутий и загрязнений. Цвет от светло-желтого до темно-коричневого, без подгорелости. Без посторонних привкуса и запаха.</t>
  </si>
  <si>
    <t xml:space="preserve">Свежий. Высший сорт. Луковицы вызревшие, твердые, здоровые, чистые, целые, не проросшие, без повреждений сельскохозяйственными вредителями, с сухими кроющими чешуями. </t>
  </si>
  <si>
    <t>Томаты</t>
  </si>
  <si>
    <t xml:space="preserve">Блоки из говяжьей печени замороженные. Тип блока I.  Поверхность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</si>
  <si>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Блоки из говяжьих сердец замороженные. Тип блока I. Поверхность 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</si>
  <si>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Блоки из говяжьих языков  замороженные. Тип блока I. Поверхность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</si>
  <si>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Категория Б. Батоны  с чистой сухой поверхностью, без пятен, слипов, поврежденной оболочки, наплывов фарша, плотной консистенции. Без посторонних привкусов и запахов,в меру соленые, с выраженным ароматом  пряностей и копчения.
</t>
  </si>
  <si>
    <t xml:space="preserve">Говядина тушеная. Сорт высший. Мясо кусочками, сочное, непереваренное
</t>
  </si>
  <si>
    <t xml:space="preserve">Свинина тушеная. Сорт высший. Мясо кусочками, сочное,  непереваренное.
</t>
  </si>
  <si>
    <t>Питьевое, пастеризованное. Непрозрачная жидкость, без хлопьев белка и сбившихся комочков жира. Цвет белый. Массовая доля жира не менее 3,2%. Без посторонних привкусов и запахов.</t>
  </si>
  <si>
    <t>Питьевое, пастеризованное Непрозрачная жидкость, без хлопьев белка и сбившихся комочков жира. Цвет белый . Массовая доля жира не менее 2,5 %. Без посторонних привкусов и запахов.</t>
  </si>
  <si>
    <t>Питьевое, пастеризованное Непрозрачная жидкость, без хлопьев белка и сбившихся комочков жира. Цвет белый. Массовая доля жира не менее 3,2%. Без посторонних привкусов и запахов.</t>
  </si>
  <si>
    <t>Питьевое, ультрапастеризованное. Непрозрачная жидкость, без хлопьев белка и сбившихся комочков жира. Цвет белый. Массовая доля жира не менее 3,2%. Без посторонних привкусов и запахов.</t>
  </si>
  <si>
    <t xml:space="preserve"> Кисломолочный продукт, изготовленный из коровьего молока с использованием смеси заквасочных микроорганизмов. Массовая доля жира не менее 2,5%. Внешний вид и консистенция: однородная, в меру вязкая. Вкус и запах: кисломолочный, в меру сладкий, с соответствующим вкусом и ароматом внесенного компонента. Цвет: обусловленный цветом внесенного компонента.</t>
  </si>
  <si>
    <t>Кисломолочный продукт, изготовленный из коровьего молока путем сквашивания топленого молока  с использованием заквасочных микроорганизмов. Массовая доля жира не менее 2,5%. Цвет – светло-кремовый, равномерный по всей массе.Вкус и запах чистые, кисломолочные, с выраженным привкусом пастеризации.</t>
  </si>
  <si>
    <t xml:space="preserve"> Плоды свежие, одного помологического сорта, в кистях чистые, целые, развившиеся, не уродливые, без остатков цветка .  Крона зеленовато- желтая либо желтая. Вкус сладкий без постороннего привкуса и аромата.</t>
  </si>
  <si>
    <t>Плоды, свежие, целые, чистые, с плодоножкой, без излишней внешней влажности,  без повреждений сельхозвредителями вредителями. Не загнившие, не перезрелые, без постороннего запаха и (или) привкуса.</t>
  </si>
  <si>
    <t xml:space="preserve">Ядрица 1 сорт.  Целые и надколотые ядра гречихи, без посторонних запахов, затхлость и плесень отсутствуют. Отсутствует зараженность и загрязненность вредителями. </t>
  </si>
  <si>
    <t xml:space="preserve">Преобладает непрозрачная мучнистая крупка ровного белого или кремового цвета, без посторонних запахов,  затхлость и плесень отсутствуют. Отсутствует зараженность вредителями. </t>
  </si>
  <si>
    <t xml:space="preserve">Крупа ячневая №1. Частицы дробленого ядра различной величины и формы.  Цвет белый с желтоватым, без посторонних запахов,  затхлость и плесень отсутствуют. Отсутствует зараженность  вредителями. </t>
  </si>
  <si>
    <t xml:space="preserve">Крупа перловая №1. Ядро, освобожденное от цветковых пленок, отшлифованное. Цвет белый с желтоватым. Без посторонних запахов,  затхлость и плесень отсутствуют. Отсутствует зараженность  вредителями. </t>
  </si>
  <si>
    <t xml:space="preserve">«Артек». Частицы мелкодробленого зерна пшеницы, освобожденные полностью от зародыша и частично от плодовых и семенных оболочек. Частицы крупы зашлифованы.Цвет — желтый. Запах — свойственный пшеничной крупе, без посторонних запахов, не затхлый, не плесневелый. Отсутствует зараженность  вредителями. </t>
  </si>
  <si>
    <t xml:space="preserve">«Геркулес», без привкуса горечи и посторонних привкусов. Запах свойственный овсяной крупе без плесневелого, затхлого и других посторонних запахов. Цвет белый с оттенками от кремового до желтого.Отсутствует зараженность и загрязненность вредителями. </t>
  </si>
  <si>
    <t xml:space="preserve">Белая, подтип овальная, без посторонних запахов,  затхлость и плесень отсутствуют. Отсутствует зараженность  вредителями. </t>
  </si>
  <si>
    <t xml:space="preserve">Колотый, шлифованный,1 сорт, без посторонних запахов,  затхлость и плесень отсутствуют. Отсутствует зараженность вредителями. 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</si>
  <si>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</si>
  <si>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</si>
  <si>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 xml:space="preserve">Потребительская упаковка. Вес до 10 кг. </t>
  </si>
  <si>
    <t xml:space="preserve">Свежий. Сорт первый. Луковицы вызревшие, здоровые, чистые, целые, не проросшие, без повреждений сельскохозяйственными вредителями, с сухими наружными чешуями (рубашкой) и высушенной шейкой, длиной до 5 см. 
</t>
  </si>
  <si>
    <t>Первый сорт.  Плоды свежие, целые, чистые, здоровые, плотные, типичной для ботанического сорта формы,  неповрежденные сельскохозяйственными вредителями, неперезревшие, без зеленых пятен , без трещин и солнечных ожогов, без излишней внешней влажности.  Без постороннего запаха и (или) привкуса.</t>
  </si>
  <si>
    <t>томаты укладывают в ящики, обеспечивающие качество и безопасность продукта при транспортировке.</t>
  </si>
  <si>
    <t>Целые тушки цыплят - бройлеров, 1 сорта, охлажденные, потрошенные,  чистые, обескровленные, без посторонних запахов, без посторонних включений, без видимых кровяных сгустков.</t>
  </si>
  <si>
    <t>10.12.10.110</t>
  </si>
  <si>
    <t>Плоды свежие, чистые,целые, здоровые, неувядшие, без механических повреждений, без повреждений сельскохозяйственными вредителями и болезнями, без излишней внешней влажности. Запах и вкус свойственные мандаринам без постороннего запаха и/или привкуса.</t>
  </si>
  <si>
    <t>Плоды свежие, чистые,целые, здоровые, неувядшие, без механических повреждений, без повреждений сельскохозяйственными вредителями и болезнями, без излишней внешней влажности. Запах и вкус свойственные апельсинам без постороннего запаха и/или привкуса.</t>
  </si>
  <si>
    <t>Плоды свежие, чистые,целые, здоровые, неувядшие, без механических повреждений, без повреждений сельскохозяйственными вредителями и болезнями, без излишней внешней влажности. Запах и вкус свойственные лимонам без постороннего запаха и/или привкуса.</t>
  </si>
  <si>
    <t xml:space="preserve"> ГОСТ 32103-2013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№882
</t>
  </si>
  <si>
    <t xml:space="preserve">Яблочный, восстановленный, с мякотью.  </t>
  </si>
  <si>
    <t>Упаковка: из комбинированных материалов, объемом    0,2 л</t>
  </si>
  <si>
    <t>Томатный, восстановленный. Без сахара.</t>
  </si>
  <si>
    <t>Упаковка: из комбинированных материалов, объемом   0,2 л</t>
  </si>
  <si>
    <t xml:space="preserve">
ГОСТ 32876-2014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№883</t>
  </si>
  <si>
    <t>10.32.11.120</t>
  </si>
  <si>
    <t xml:space="preserve">ГОСТ 34306-2017  </t>
  </si>
  <si>
    <t xml:space="preserve">ГОСТ  7176-2017  </t>
  </si>
  <si>
    <t xml:space="preserve">ГОСТ  34298-2017  </t>
  </si>
  <si>
    <t xml:space="preserve">ГОСТ 34307-2017  </t>
  </si>
  <si>
    <t>Свежий, продовольственный, клубни целые, чистые, свежие, здоровые, покрытые кожурой,   не проросшие, не увядшие, без повреждений сельсхохозяйственными вредителями, без излишней внешней влажности, не позеленевшие, без коричневых пятен, вызванных воздействием тепла.</t>
  </si>
  <si>
    <t>Горох, консервированный без уксуса или уксусной кислоты (кроме готовых блюд из овощей)</t>
  </si>
  <si>
    <t xml:space="preserve">Товарный сорт:  
Первый
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</si>
  <si>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</si>
  <si>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</si>
  <si>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</si>
  <si>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</si>
  <si>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Соль пищевая йодированная</t>
  </si>
  <si>
    <t xml:space="preserve">Вид соли по способу производства:  Молотая  
Вид сырья для соли пищевой:  Соль каменная  
Помол соли пищевой:  N 1  
Сорт:  Первый  
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</si>
  <si>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</si>
  <si>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</si>
  <si>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Яйца куриные в скорлупе свежие 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</si>
  <si>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</si>
  <si>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Изделия колбасные вареные, в том числе фаршированные мясные </t>
  </si>
  <si>
    <t xml:space="preserve">
Вид молочного сырья:  Нормализованные сливки  
Массовая доля жира:  20 (%)  
</t>
  </si>
  <si>
    <t xml:space="preserve">
Вид сыра:  Цельный  
Массовая доля жира в сухом веществе:  45 (%)  
Наименование:   Российский  
 Сорт:  Высший  
Форма сыра:  Брусок  
</t>
  </si>
  <si>
    <t>Сыры полутвердые</t>
  </si>
  <si>
    <t xml:space="preserve">Высший сорт. Запах свойственный пшеничной муке, без посторонних запахов, не затхлый, не плесневый. Цвет белый или белый с кремовым оттенком. </t>
  </si>
  <si>
    <t xml:space="preserve">Мука пшеничная                                                 хлебопекарная </t>
  </si>
  <si>
    <t xml:space="preserve">Консервы овощные кукуруза сахарная  </t>
  </si>
  <si>
    <t>Консервы из свежей кукурузы. Сорт 1.  Зерна целые.  Консистенция мягкая, однородная, без чрезмерной плотности.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</si>
  <si>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</si>
  <si>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</si>
  <si>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</si>
  <si>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</si>
  <si>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</si>
  <si>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>ГОСТ 31688-2012,                              (ГОСТ 34254-2017 с 01.09.2018)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</t>
  </si>
  <si>
    <t xml:space="preserve">Вид кофейного напитка:  С натуральным кофе без цикория  </t>
  </si>
  <si>
    <t xml:space="preserve">    ГОСТ 108-2014  </t>
  </si>
  <si>
    <t>Группа А  высшего сорта. Изделия изготовленные из муки из твердой пшеницы</t>
  </si>
  <si>
    <t xml:space="preserve">      ГОСТ 33222-2015    </t>
  </si>
  <si>
    <t xml:space="preserve">ГОСТ 1129-2013 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 883
</t>
  </si>
  <si>
    <t xml:space="preserve">
Зефир глазированный:  Нет  
Наличие начинки:   Нет  
</t>
  </si>
  <si>
    <t>Дрожжи хлебопекарные сушеные</t>
  </si>
  <si>
    <t>ГОСТ Р 54845-2011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</si>
  <si>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</si>
  <si>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</si>
  <si>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10.89.13.112</t>
  </si>
  <si>
    <t xml:space="preserve"> ГОСТ 3343-2017 (с 01.01.2019)                                                    ГОСТ Р 54678-20112</t>
  </si>
  <si>
    <t xml:space="preserve"> ГОСТ 3343-2017 (с 01.01.2019)                                                    ГОСТ Р 54678-2011</t>
  </si>
  <si>
    <t>Томаты консервированные</t>
  </si>
  <si>
    <t>ГОСТ  Р 54648-2011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</si>
  <si>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</si>
  <si>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</si>
  <si>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</si>
  <si>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
Вид молочного сырья:  Нормализованное  молоко  
Массовая доля жира:  9 (%)  
 Способ производства:     Самопрессование  
 </t>
  </si>
  <si>
    <t xml:space="preserve">
Вид молочного сырья:  Нормализованное  молоко  
Массовая доля жира: 9  (%)  
 Способ производства:     Самопрессование  
 </t>
  </si>
  <si>
    <t xml:space="preserve">реестровый номер контракта  1695012741517000006  </t>
  </si>
  <si>
    <t xml:space="preserve">реестровый номер контракта  2691500420215000011 </t>
  </si>
  <si>
    <t>ГОСТ 31743-2017  ( с 01.01.2019)                                                       ГОСТ 31743-2012</t>
  </si>
  <si>
    <t>ГОС 26574-2017  (01.01.2019)                                                        ГОСТ Р 52189-2003</t>
  </si>
  <si>
    <t>ГОСТ 34114-2017  (с 01.01.2019)                                                    ГОСТ Р 53958-2010</t>
  </si>
  <si>
    <t>ГОСТ 34120-2017    ( с 01.01.2019)                                                             ГОСТ Р 54315-2011                                                                                     В соответствии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</si>
  <si>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 xml:space="preserve"> Развес. Упаковочныематериалы  обеспечивающие
сохранность и качество  при транспортировании и хранении
</t>
  </si>
  <si>
    <t xml:space="preserve">Вид сахара белого :  Кристаллический  
 </t>
  </si>
  <si>
    <t>Сахар белый свекловичный в твердом состоянии без вкусоароматических или красящих добавок</t>
  </si>
  <si>
    <t xml:space="preserve">Вид соли по способу производства:  Выварочная  
Сорт:  Экстра  
</t>
  </si>
  <si>
    <t xml:space="preserve">   ГОСТ Р 51574-2018 (с 01.09.2018)                                                                   ГОСТ Р 51574-2000   </t>
  </si>
  <si>
    <t xml:space="preserve">Сельдь соленая  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</si>
  <si>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</si>
  <si>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Консервы рыбные натуральные</t>
  </si>
  <si>
    <t>Наименование рыбы: сайра</t>
  </si>
  <si>
    <t>Наименование рыбы: горбуша</t>
  </si>
  <si>
    <t>Наименование рыбы: сардина</t>
  </si>
  <si>
    <t>Вид разделки:  Потрошеная обезглавленная                              Сорт рыбы: Первый</t>
  </si>
  <si>
    <t>Рыба тресковая мороженая (минтай)</t>
  </si>
  <si>
    <t>Рыба тресковая мороженая (пикша)</t>
  </si>
  <si>
    <t>Рыба тресковая мороженая(треска)</t>
  </si>
  <si>
    <t>Говядина замороженная</t>
  </si>
  <si>
    <t xml:space="preserve">Вид мяса по способу обработки: На кости                Вид мяса по способу разделки: Полутуша
</t>
  </si>
  <si>
    <t>ГОСТ Р 52196-2017    ( с 01.01.2019)                                                            ГОСТ Р 52196-2011,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</si>
  <si>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 xml:space="preserve">
Вид изделия колбасного вареного:  Колбаса (колбаска)  
Категория:  Б  
</t>
  </si>
  <si>
    <t>ГОСТ Р 52196-2017    ( с 01.01.2019)                                                           ГОСТ Р 52196-2011,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</si>
  <si>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 xml:space="preserve">
Вид изделия колбасного вареного:  Сосиски  
Категория:  Б  
</t>
  </si>
  <si>
    <t xml:space="preserve">
Вид изделия колбасного вареного:  Сардельки  
Категория:  А  
</t>
  </si>
  <si>
    <t>ГОСТ 34112-2017  (с 01.01.2019)                                                    ГОСТ  Р 54050-2010</t>
  </si>
  <si>
    <t xml:space="preserve">
Категория яйца:  Первая  
Класс яйца:  Столовое  
</t>
  </si>
  <si>
    <t>Мясо сельскохозяйственной птицы замороженное, в том числе для детского питания</t>
  </si>
  <si>
    <t xml:space="preserve"> Вид мяса по способу разделки:   тушка
  Для детского питания : Нет 
Наименование мяса птицы: Цыплята- бройлеры
Сорт:  Первый  
</t>
  </si>
  <si>
    <t xml:space="preserve">Вид:  В тесте  
Группа:  Мясосодержащие  
Категория:  В  
 </t>
  </si>
  <si>
    <t xml:space="preserve">Вид сливочного масла:  Сладко-сливочное  Наименование сливочного масла: Крестьянское
Сорт:  Высший
Тип сливочного масла:  Несоленое
</t>
  </si>
  <si>
    <t>10.20.13.120</t>
  </si>
  <si>
    <t>10.20.13.110</t>
  </si>
  <si>
    <t>Рыба лососевая мороженая (горбуша)</t>
  </si>
  <si>
    <t>10.13.14.700</t>
  </si>
  <si>
    <t>Полуфабрикаты мясные и мясосодержащие замороженные (пельмени)</t>
  </si>
  <si>
    <t>10.51.30.110</t>
  </si>
  <si>
    <t xml:space="preserve"> Вид мяса по способу разделки:   Окорочок
  Для детского питания : Нет 
Наименование мяса птицы:  Куры 
Сорт:  Первый  
</t>
  </si>
  <si>
    <t xml:space="preserve"> Вид мяса по способу разделки:   Грудка  
  Для детского питания : Нет 
Наименование мяса птицы:  Куры 
Сорт:  Первый  
</t>
  </si>
  <si>
    <t xml:space="preserve">Рекомендуемая  НМЦ, руб. на 2-й квартал 2019 года </t>
  </si>
  <si>
    <t xml:space="preserve">Предложения по начальным (максимальным) ценам на продовольственные товары (овощи) на 2-й квартал 2019 года </t>
  </si>
  <si>
    <t xml:space="preserve">ООО "Продресурсы" вх. № 4961 от 18.03.2019 </t>
  </si>
  <si>
    <t>ИП Филенкова Е.Ю.  Вх № 4962 от 18.03.2019</t>
  </si>
  <si>
    <t>ООО "ТТФ"Чайка-3" Вх. №  4968 от   18.03.2019</t>
  </si>
  <si>
    <t xml:space="preserve">ОАО  "Тверьпродторг"  вх.№  4737 от 14.03.2019 </t>
  </si>
  <si>
    <t>ООО "ТД Фермер"  Вх. № 4735 от 14.03.2019</t>
  </si>
  <si>
    <t xml:space="preserve">Предложения по начальным (максимальным) ценам на продовольственные товары  (Изделия хлебобулочные и мучные кондитерские) на 2-й квартал 2019 года </t>
  </si>
  <si>
    <t>Рекомендуемая  НМЦ, руб. на 2-й квартал 2019 года</t>
  </si>
  <si>
    <t>ЗАО "Хлеб" вх. № 4967 от 18.03.2019</t>
  </si>
  <si>
    <t>ОАО "Волжский пекарь" вх. № 4964 от 18.03.2019</t>
  </si>
  <si>
    <t>ООО "УК Кимрский хлебокомбинат" вх № 4965 от18.03.2019</t>
  </si>
  <si>
    <t>ООО "Русский хлеб"  вх № 5211  от 20.03.2019</t>
  </si>
  <si>
    <t>ВО "Вышневолоцкий хлебокомбинат" вх № 5113  от19.03.2019</t>
  </si>
  <si>
    <t>ИП Филенкова Е.Ю. вх № 4962 от 18.03.2019</t>
  </si>
  <si>
    <t xml:space="preserve">Предложения по начальным (максимальным) ценам на продовольственные товары (мясо (говядина) и  субпродукты) на 2-й квартал 2019 года </t>
  </si>
  <si>
    <t>ООО "ВВ-Айсберг"  вх № 4845  от 15.03.2019</t>
  </si>
  <si>
    <t xml:space="preserve">Предложения по начальным (максимальным) ценам на продовольственные товары (мясо кур) на 2-й квартал 2019 года </t>
  </si>
  <si>
    <t xml:space="preserve"> АО  "Птицефабрика Верхневолжская" вх.№ 4736 от 14.03.2019</t>
  </si>
  <si>
    <t>ООО "Дантон-Птицепром"  вх № 4966 от 18.03.2019</t>
  </si>
  <si>
    <t xml:space="preserve">Рекомендуемая  НМЦ, руб. на 2-й квартал 2019 года  </t>
  </si>
  <si>
    <t>Предложения по начальным (максимальным) ценам на продовольственные товары (колбасные и тушеные изделия)  на 2-й квартал 2019 года</t>
  </si>
  <si>
    <t>ОАО "ВЕЛИКОЛУКСКИЙ МЯСОКОМБИНАТ" вх № 5398 от 21.03.2019</t>
  </si>
  <si>
    <t>Предложения по начальным (максимальным) ценам на продовольственные товары (молочная продукция) на  2-й квартал 2019 года</t>
  </si>
  <si>
    <t>Рекомендуемая  НМЦ, руб.на  2 -й квартал 2019года</t>
  </si>
  <si>
    <t xml:space="preserve">ОАО  "Молоко"  вх №  4963  18.03.2019  </t>
  </si>
  <si>
    <t xml:space="preserve">Упаковка из комбинированных материалов до 1 л. </t>
  </si>
  <si>
    <t xml:space="preserve">ОАО  "Молоко"  вх №  4963  18.03.2019    </t>
  </si>
  <si>
    <t>АО "ТМК "Тверца"  вх № 5210 от 20.03.2019</t>
  </si>
  <si>
    <t>Рекомендуемая  НМЦ, рублей на 2-й квартал 2019 года</t>
  </si>
  <si>
    <t>Предложения по начальным (максимальным) ценам на продовольственные товары (фрукты) на 2-й квартал 2019 года</t>
  </si>
  <si>
    <t xml:space="preserve">Предложения по начальным (максимальным) ценам на продовольственные товары (рыба) на 2-й квартал 2019 года </t>
  </si>
  <si>
    <t xml:space="preserve">Предложения по начальным (максимальным) ценам на продовольственные товары (прочая продукция) на 2-й квартал 2019 года </t>
  </si>
  <si>
    <t xml:space="preserve">Поставка продуктов питания (сметана, ворог) </t>
  </si>
  <si>
    <t xml:space="preserve">Рекомендуемая  НМЦ, руб.на 2-й квартал 2019 года </t>
  </si>
  <si>
    <t>Рекомендуемая  НМЦ, руб.на  2-й квартал 2019 года</t>
  </si>
  <si>
    <t xml:space="preserve">Рекомендуемая  НМЦ, руб на. 2-й квартал 2019 года </t>
  </si>
  <si>
    <t xml:space="preserve">Рекомендуемая  НМЦ, руб. на  2-й квартал 2019 года </t>
  </si>
  <si>
    <t>Поставка продуктов питания  (овощи и фрукты переработанные)</t>
  </si>
  <si>
    <t xml:space="preserve">           ГОСТ 572-2016</t>
  </si>
  <si>
    <t>реестровый номер контракта  1695012741517000006</t>
  </si>
  <si>
    <t>ООО "Тверь Агропром"  вх № 5514 от 22.03.2019</t>
  </si>
  <si>
    <t>ООО "Николаевская ферма" вх № 5512 от 22.03.2019</t>
  </si>
  <si>
    <t>ООО "Николаевская ферма"  вх № 5512 от 22.03.2019</t>
  </si>
  <si>
    <t>АО "Максатихинский маслодельный завод" вх № 5511  от 22.03.2019</t>
  </si>
  <si>
    <t>ООО "Конаковские колбасы" вх № 5527/1 от 22.03.2019</t>
  </si>
  <si>
    <t xml:space="preserve">реестровый номер контракта 1772826457017000308  </t>
  </si>
  <si>
    <t xml:space="preserve">реестровый номер контракта 2591401551316000009  </t>
  </si>
  <si>
    <t>реестровый номер контракта  1690500609517000103</t>
  </si>
  <si>
    <t xml:space="preserve">реестровый номер контракта 3690901005316000007  </t>
  </si>
  <si>
    <t>реестровый номер контракта 2694300241517000017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</si>
</sst>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7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8"/>
      <color rgb="FF0070C0"/>
      <name val="Times New Roman"/>
      <family val="1"/>
    </font>
    <font>
      <sz val="8"/>
      <color rgb="FF0070C0"/>
      <name val="Times New Roman"/>
      <family val="1"/>
    </font>
    <font>
      <b/>
      <sz val="11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sz val="10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7" fillId="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" fontId="12" fillId="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" fontId="15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2" fontId="5" fillId="3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9" fontId="83" fillId="32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top" wrapText="1"/>
    </xf>
    <xf numFmtId="0" fontId="85" fillId="32" borderId="10" xfId="0" applyFont="1" applyFill="1" applyBorder="1" applyAlignment="1">
      <alignment horizontal="center" vertical="center" wrapText="1"/>
    </xf>
    <xf numFmtId="49" fontId="85" fillId="0" borderId="10" xfId="0" applyNumberFormat="1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4" fillId="3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/>
    </xf>
    <xf numFmtId="4" fontId="23" fillId="4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0" fontId="23" fillId="0" borderId="10" xfId="0" applyNumberFormat="1" applyFont="1" applyFill="1" applyBorder="1" applyAlignment="1">
      <alignment horizontal="center" vertical="center" wrapText="1"/>
    </xf>
    <xf numFmtId="4" fontId="23" fillId="3" borderId="10" xfId="0" applyNumberFormat="1" applyFont="1" applyFill="1" applyBorder="1" applyAlignment="1">
      <alignment horizontal="center" vertical="center" wrapText="1"/>
    </xf>
    <xf numFmtId="0" fontId="23" fillId="32" borderId="0" xfId="0" applyFont="1" applyFill="1" applyAlignment="1">
      <alignment vertical="top"/>
    </xf>
    <xf numFmtId="2" fontId="23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4" fontId="88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88" fillId="0" borderId="0" xfId="0" applyFont="1" applyFill="1" applyAlignment="1">
      <alignment/>
    </xf>
    <xf numFmtId="2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" fillId="37" borderId="13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1" fillId="36" borderId="15" xfId="0" applyFont="1" applyFill="1" applyBorder="1" applyAlignment="1">
      <alignment horizontal="center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/>
    </xf>
    <xf numFmtId="0" fontId="8" fillId="36" borderId="17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6" fillId="38" borderId="16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top" wrapText="1"/>
    </xf>
    <xf numFmtId="0" fontId="16" fillId="37" borderId="13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top" wrapText="1"/>
    </xf>
    <xf numFmtId="0" fontId="16" fillId="37" borderId="14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38" borderId="17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92" fillId="38" borderId="17" xfId="0" applyFont="1" applyFill="1" applyBorder="1" applyAlignment="1">
      <alignment horizontal="center" vertical="center" wrapText="1"/>
    </xf>
    <xf numFmtId="0" fontId="92" fillId="38" borderId="18" xfId="0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wrapText="1"/>
    </xf>
    <xf numFmtId="0" fontId="25" fillId="38" borderId="18" xfId="0" applyFont="1" applyFill="1" applyBorder="1" applyAlignment="1">
      <alignment wrapText="1"/>
    </xf>
    <xf numFmtId="0" fontId="23" fillId="36" borderId="17" xfId="0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horizontal="center" vertical="center" wrapText="1"/>
    </xf>
    <xf numFmtId="0" fontId="25" fillId="38" borderId="18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2" fillId="0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top" wrapText="1"/>
    </xf>
    <xf numFmtId="0" fontId="20" fillId="36" borderId="14" xfId="0" applyFont="1" applyFill="1" applyBorder="1" applyAlignment="1">
      <alignment horizontal="center" vertical="top" wrapText="1"/>
    </xf>
    <xf numFmtId="0" fontId="18" fillId="36" borderId="14" xfId="0" applyFont="1" applyFill="1" applyBorder="1" applyAlignment="1">
      <alignment horizontal="center" vertical="top" wrapText="1"/>
    </xf>
    <xf numFmtId="0" fontId="19" fillId="37" borderId="16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19" fillId="37" borderId="14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93" fillId="36" borderId="13" xfId="0" applyFont="1" applyFill="1" applyBorder="1" applyAlignment="1">
      <alignment horizontal="center" vertical="center" wrapText="1"/>
    </xf>
    <xf numFmtId="0" fontId="94" fillId="36" borderId="14" xfId="0" applyFont="1" applyFill="1" applyBorder="1" applyAlignment="1">
      <alignment horizontal="center" vertical="center" wrapText="1"/>
    </xf>
    <xf numFmtId="0" fontId="93" fillId="3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94" fillId="36" borderId="14" xfId="0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6" fillId="36" borderId="14" xfId="0" applyNumberFormat="1" applyFont="1" applyFill="1" applyBorder="1" applyAlignment="1">
      <alignment horizontal="center" vertical="center" wrapText="1"/>
    </xf>
    <xf numFmtId="0" fontId="95" fillId="36" borderId="14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75" zoomScaleNormal="75" zoomScalePageLayoutView="0" workbookViewId="0" topLeftCell="A16">
      <selection activeCell="T14" sqref="T14"/>
    </sheetView>
  </sheetViews>
  <sheetFormatPr defaultColWidth="9.140625" defaultRowHeight="15"/>
  <cols>
    <col min="1" max="1" width="17.8515625" style="3" customWidth="1"/>
    <col min="2" max="2" width="13.00390625" style="3" customWidth="1"/>
    <col min="3" max="3" width="7.57421875" style="3" customWidth="1"/>
    <col min="4" max="4" width="15.421875" style="3" customWidth="1"/>
    <col min="5" max="5" width="37.57421875" style="3" customWidth="1"/>
    <col min="6" max="6" width="15.57421875" style="3" customWidth="1"/>
    <col min="7" max="7" width="13.421875" style="4" customWidth="1"/>
    <col min="8" max="9" width="14.8515625" style="4" customWidth="1"/>
    <col min="10" max="14" width="14.28125" style="4" customWidth="1"/>
    <col min="15" max="15" width="10.8515625" style="4" customWidth="1"/>
    <col min="16" max="16" width="10.28125" style="4" customWidth="1"/>
    <col min="17" max="17" width="25.57421875" style="4" customWidth="1"/>
    <col min="18" max="16384" width="9.140625" style="3" customWidth="1"/>
  </cols>
  <sheetData>
    <row r="1" spans="15:17" ht="15" customHeight="1">
      <c r="O1" s="155" t="s">
        <v>145</v>
      </c>
      <c r="P1" s="155"/>
      <c r="Q1" s="155"/>
    </row>
    <row r="2" ht="15" customHeight="1"/>
    <row r="3" spans="1:17" ht="39.75" customHeight="1">
      <c r="A3" s="156" t="s">
        <v>458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5" spans="1:17" s="66" customFormat="1" ht="25.5" customHeight="1">
      <c r="A5" s="154" t="s">
        <v>120</v>
      </c>
      <c r="B5" s="150" t="s">
        <v>209</v>
      </c>
      <c r="C5" s="154" t="s">
        <v>89</v>
      </c>
      <c r="D5" s="150" t="s">
        <v>177</v>
      </c>
      <c r="E5" s="154" t="s">
        <v>119</v>
      </c>
      <c r="F5" s="154" t="s">
        <v>76</v>
      </c>
      <c r="G5" s="269" t="s">
        <v>144</v>
      </c>
      <c r="H5" s="264"/>
      <c r="I5" s="264"/>
      <c r="J5" s="264"/>
      <c r="K5" s="264"/>
      <c r="L5" s="264"/>
      <c r="M5" s="264"/>
      <c r="N5" s="264"/>
      <c r="O5" s="154" t="s">
        <v>125</v>
      </c>
      <c r="P5" s="150" t="s">
        <v>126</v>
      </c>
      <c r="Q5" s="153" t="s">
        <v>451</v>
      </c>
    </row>
    <row r="6" spans="1:17" s="66" customFormat="1" ht="88.5" customHeight="1">
      <c r="A6" s="154"/>
      <c r="B6" s="151"/>
      <c r="C6" s="154"/>
      <c r="D6" s="162"/>
      <c r="E6" s="154"/>
      <c r="F6" s="154"/>
      <c r="G6" s="150" t="s">
        <v>460</v>
      </c>
      <c r="H6" s="150" t="s">
        <v>461</v>
      </c>
      <c r="I6" s="150" t="s">
        <v>462</v>
      </c>
      <c r="J6" s="150" t="s">
        <v>463</v>
      </c>
      <c r="K6" s="150" t="s">
        <v>464</v>
      </c>
      <c r="L6" s="150" t="s">
        <v>457</v>
      </c>
      <c r="M6" s="147"/>
      <c r="N6" s="150"/>
      <c r="O6" s="154"/>
      <c r="P6" s="151"/>
      <c r="Q6" s="153"/>
    </row>
    <row r="7" spans="1:17" s="66" customFormat="1" ht="5.25" customHeight="1">
      <c r="A7" s="154"/>
      <c r="B7" s="152"/>
      <c r="C7" s="154"/>
      <c r="D7" s="163"/>
      <c r="E7" s="154"/>
      <c r="F7" s="154"/>
      <c r="G7" s="266"/>
      <c r="H7" s="266"/>
      <c r="I7" s="266"/>
      <c r="J7" s="266"/>
      <c r="K7" s="266"/>
      <c r="L7" s="266"/>
      <c r="M7" s="270"/>
      <c r="N7" s="266"/>
      <c r="O7" s="154"/>
      <c r="P7" s="152"/>
      <c r="Q7" s="153"/>
    </row>
    <row r="8" spans="1:17" ht="42.75" customHeight="1">
      <c r="A8" s="158" t="s">
        <v>87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  <c r="Q8" s="91"/>
    </row>
    <row r="9" spans="1:17" ht="90" customHeight="1">
      <c r="A9" s="14" t="s">
        <v>153</v>
      </c>
      <c r="B9" s="6" t="s">
        <v>51</v>
      </c>
      <c r="C9" s="14" t="s">
        <v>90</v>
      </c>
      <c r="D9" s="14" t="s">
        <v>74</v>
      </c>
      <c r="E9" s="1" t="s">
        <v>310</v>
      </c>
      <c r="F9" s="1" t="s">
        <v>113</v>
      </c>
      <c r="G9" s="67">
        <v>54.58</v>
      </c>
      <c r="H9" s="67">
        <v>45</v>
      </c>
      <c r="I9" s="67"/>
      <c r="J9" s="67">
        <v>46.7</v>
      </c>
      <c r="K9" s="67">
        <v>27</v>
      </c>
      <c r="L9" s="67"/>
      <c r="M9" s="60"/>
      <c r="N9" s="60"/>
      <c r="O9" s="1">
        <f>COUNT(G9:N9)</f>
        <v>4</v>
      </c>
      <c r="P9" s="2">
        <f>STDEVA(G9:N9)/(SUM(G9:N9)/COUNTIF(G9:N9,"&gt;0"))</f>
        <v>0.2689980123001917</v>
      </c>
      <c r="Q9" s="91">
        <f>1/O9*(SUM(G9:N9))</f>
        <v>43.32</v>
      </c>
    </row>
    <row r="10" spans="1:17" ht="82.5" customHeight="1">
      <c r="A10" s="14" t="s">
        <v>154</v>
      </c>
      <c r="B10" s="6" t="s">
        <v>51</v>
      </c>
      <c r="C10" s="14" t="s">
        <v>90</v>
      </c>
      <c r="D10" s="14" t="s">
        <v>174</v>
      </c>
      <c r="E10" s="1" t="s">
        <v>208</v>
      </c>
      <c r="F10" s="1" t="s">
        <v>113</v>
      </c>
      <c r="G10" s="67">
        <v>54.58</v>
      </c>
      <c r="H10" s="67">
        <v>42</v>
      </c>
      <c r="I10" s="67">
        <v>43.23</v>
      </c>
      <c r="J10" s="67">
        <v>45.5</v>
      </c>
      <c r="K10" s="67">
        <v>25</v>
      </c>
      <c r="L10" s="67"/>
      <c r="M10" s="60"/>
      <c r="N10" s="60"/>
      <c r="O10" s="1">
        <f>COUNT(G10:N10)</f>
        <v>5</v>
      </c>
      <c r="P10" s="2">
        <f>STDEVA(G10:N10)/(SUM(G10:N10)/COUNTIF(G10:N10,"&gt;0"))</f>
        <v>0.2552293330865096</v>
      </c>
      <c r="Q10" s="91">
        <f>1/O10*(SUM(G10:N10))</f>
        <v>42.062000000000005</v>
      </c>
    </row>
    <row r="11" spans="1:17" ht="60.75" customHeight="1">
      <c r="A11" s="14" t="s">
        <v>131</v>
      </c>
      <c r="B11" s="6" t="s">
        <v>52</v>
      </c>
      <c r="C11" s="14" t="s">
        <v>90</v>
      </c>
      <c r="D11" s="14" t="s">
        <v>175</v>
      </c>
      <c r="E11" s="1" t="s">
        <v>311</v>
      </c>
      <c r="F11" s="1" t="s">
        <v>113</v>
      </c>
      <c r="G11" s="67">
        <v>100.51</v>
      </c>
      <c r="H11" s="67">
        <v>75</v>
      </c>
      <c r="I11" s="67">
        <v>73</v>
      </c>
      <c r="J11" s="67">
        <v>79.95</v>
      </c>
      <c r="K11" s="67"/>
      <c r="L11" s="67">
        <v>56</v>
      </c>
      <c r="M11" s="60"/>
      <c r="N11" s="60"/>
      <c r="O11" s="1">
        <f>COUNT(G11:N11)</f>
        <v>5</v>
      </c>
      <c r="P11" s="2">
        <f>STDEVA(G11:N11)/(SUM(G11:N11)/COUNTIF(G11:N11,"&gt;0"))</f>
        <v>0.20791780458508474</v>
      </c>
      <c r="Q11" s="91">
        <f>1/O11*(SUM(G11:N11))</f>
        <v>76.892</v>
      </c>
    </row>
    <row r="12" spans="1:17" s="68" customFormat="1" ht="26.2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</row>
    <row r="13" spans="1:17" ht="21.75" customHeight="1">
      <c r="A13" s="154" t="s">
        <v>120</v>
      </c>
      <c r="B13" s="150" t="s">
        <v>209</v>
      </c>
      <c r="C13" s="154" t="s">
        <v>89</v>
      </c>
      <c r="D13" s="150" t="s">
        <v>177</v>
      </c>
      <c r="E13" s="154" t="s">
        <v>119</v>
      </c>
      <c r="F13" s="154" t="s">
        <v>76</v>
      </c>
      <c r="G13" s="264" t="s">
        <v>144</v>
      </c>
      <c r="H13" s="264"/>
      <c r="I13" s="264"/>
      <c r="J13" s="264"/>
      <c r="K13" s="264"/>
      <c r="L13" s="264"/>
      <c r="M13" s="264"/>
      <c r="N13" s="264"/>
      <c r="O13" s="154" t="s">
        <v>125</v>
      </c>
      <c r="P13" s="150" t="s">
        <v>126</v>
      </c>
      <c r="Q13" s="153" t="s">
        <v>459</v>
      </c>
    </row>
    <row r="14" spans="1:17" ht="18.75" customHeight="1">
      <c r="A14" s="154"/>
      <c r="B14" s="151"/>
      <c r="C14" s="154"/>
      <c r="D14" s="162"/>
      <c r="E14" s="154"/>
      <c r="F14" s="154"/>
      <c r="G14" s="150" t="s">
        <v>460</v>
      </c>
      <c r="H14" s="150" t="s">
        <v>461</v>
      </c>
      <c r="I14" s="150" t="s">
        <v>462</v>
      </c>
      <c r="J14" s="265" t="s">
        <v>456</v>
      </c>
      <c r="K14" s="265" t="s">
        <v>455</v>
      </c>
      <c r="L14" s="265" t="s">
        <v>457</v>
      </c>
      <c r="M14" s="265" t="s">
        <v>465</v>
      </c>
      <c r="N14" s="265" t="s">
        <v>467</v>
      </c>
      <c r="O14" s="154"/>
      <c r="P14" s="151"/>
      <c r="Q14" s="153"/>
    </row>
    <row r="15" spans="1:17" ht="65.25" customHeight="1">
      <c r="A15" s="154"/>
      <c r="B15" s="152"/>
      <c r="C15" s="154"/>
      <c r="D15" s="163"/>
      <c r="E15" s="154"/>
      <c r="F15" s="154"/>
      <c r="G15" s="266"/>
      <c r="H15" s="266"/>
      <c r="I15" s="266"/>
      <c r="J15" s="267"/>
      <c r="K15" s="267"/>
      <c r="L15" s="268"/>
      <c r="M15" s="268"/>
      <c r="N15" s="267"/>
      <c r="O15" s="154"/>
      <c r="P15" s="152"/>
      <c r="Q15" s="153"/>
    </row>
    <row r="16" spans="1:17" ht="36.75" customHeight="1">
      <c r="A16" s="158" t="s">
        <v>88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60"/>
      <c r="Q16" s="91"/>
    </row>
    <row r="17" spans="1:17" ht="67.5" customHeight="1">
      <c r="A17" s="14" t="s">
        <v>91</v>
      </c>
      <c r="B17" s="6" t="s">
        <v>53</v>
      </c>
      <c r="C17" s="14" t="s">
        <v>90</v>
      </c>
      <c r="D17" s="14" t="s">
        <v>29</v>
      </c>
      <c r="E17" s="1" t="s">
        <v>312</v>
      </c>
      <c r="F17" s="1" t="s">
        <v>75</v>
      </c>
      <c r="G17" s="67">
        <v>110.15</v>
      </c>
      <c r="H17" s="67">
        <v>115</v>
      </c>
      <c r="I17" s="67">
        <v>115.1</v>
      </c>
      <c r="J17" s="67">
        <v>130</v>
      </c>
      <c r="K17" s="67">
        <v>140</v>
      </c>
      <c r="L17" s="67">
        <v>150</v>
      </c>
      <c r="M17" s="67">
        <v>125</v>
      </c>
      <c r="N17" s="67">
        <v>140</v>
      </c>
      <c r="O17" s="1">
        <f aca="true" t="shared" si="0" ref="O17:O22">COUNT(G17:N17)</f>
        <v>8</v>
      </c>
      <c r="P17" s="2">
        <f aca="true" t="shared" si="1" ref="P17:P22">STDEVA(G17:N17)/(SUM(G17:N17)/COUNTIF(G17:N17,"&gt;0"))</f>
        <v>0.11187087011064385</v>
      </c>
      <c r="Q17" s="91">
        <f aca="true" t="shared" si="2" ref="Q17:Q22">1/O17*(SUM(G17:N17))</f>
        <v>128.15625</v>
      </c>
    </row>
    <row r="18" spans="1:17" ht="104.25" customHeight="1">
      <c r="A18" s="18" t="s">
        <v>114</v>
      </c>
      <c r="B18" s="6" t="s">
        <v>216</v>
      </c>
      <c r="C18" s="14" t="s">
        <v>90</v>
      </c>
      <c r="D18" s="14" t="s">
        <v>262</v>
      </c>
      <c r="E18" s="1" t="s">
        <v>313</v>
      </c>
      <c r="F18" s="1" t="s">
        <v>75</v>
      </c>
      <c r="G18" s="67">
        <v>154.51</v>
      </c>
      <c r="H18" s="67">
        <v>150</v>
      </c>
      <c r="I18" s="67">
        <v>180</v>
      </c>
      <c r="J18" s="67">
        <v>175</v>
      </c>
      <c r="K18" s="67">
        <v>180</v>
      </c>
      <c r="L18" s="67">
        <v>150</v>
      </c>
      <c r="M18" s="67">
        <v>165</v>
      </c>
      <c r="N18" s="67">
        <v>150</v>
      </c>
      <c r="O18" s="1">
        <f t="shared" si="0"/>
        <v>8</v>
      </c>
      <c r="P18" s="2">
        <f t="shared" si="1"/>
        <v>0.0837349428871174</v>
      </c>
      <c r="Q18" s="91">
        <f t="shared" si="2"/>
        <v>163.06375</v>
      </c>
    </row>
    <row r="19" spans="1:17" ht="108.75" customHeight="1">
      <c r="A19" s="14" t="s">
        <v>115</v>
      </c>
      <c r="B19" s="6" t="s">
        <v>217</v>
      </c>
      <c r="C19" s="14" t="s">
        <v>90</v>
      </c>
      <c r="D19" s="14" t="s">
        <v>30</v>
      </c>
      <c r="E19" s="1" t="s">
        <v>314</v>
      </c>
      <c r="F19" s="1" t="s">
        <v>75</v>
      </c>
      <c r="G19" s="67">
        <v>150.61</v>
      </c>
      <c r="H19" s="67">
        <v>150</v>
      </c>
      <c r="I19" s="67">
        <v>119</v>
      </c>
      <c r="J19" s="67">
        <v>140</v>
      </c>
      <c r="K19" s="67">
        <v>140</v>
      </c>
      <c r="L19" s="67">
        <v>120</v>
      </c>
      <c r="M19" s="67">
        <v>127</v>
      </c>
      <c r="N19" s="67">
        <v>130</v>
      </c>
      <c r="O19" s="1">
        <f t="shared" si="0"/>
        <v>8</v>
      </c>
      <c r="P19" s="2">
        <f t="shared" si="1"/>
        <v>0.09260712192059589</v>
      </c>
      <c r="Q19" s="91">
        <f t="shared" si="2"/>
        <v>134.57625000000002</v>
      </c>
    </row>
    <row r="20" spans="1:17" ht="111.75" customHeight="1">
      <c r="A20" s="14" t="s">
        <v>92</v>
      </c>
      <c r="B20" s="6" t="s">
        <v>54</v>
      </c>
      <c r="C20" s="14" t="s">
        <v>90</v>
      </c>
      <c r="D20" s="14" t="s">
        <v>176</v>
      </c>
      <c r="E20" s="1" t="s">
        <v>315</v>
      </c>
      <c r="F20" s="1" t="s">
        <v>261</v>
      </c>
      <c r="G20" s="67">
        <v>152.1</v>
      </c>
      <c r="H20" s="67">
        <v>130</v>
      </c>
      <c r="I20" s="67">
        <v>73.5</v>
      </c>
      <c r="J20" s="67">
        <v>135</v>
      </c>
      <c r="K20" s="67">
        <v>140</v>
      </c>
      <c r="L20" s="67"/>
      <c r="M20" s="67"/>
      <c r="N20" s="67">
        <v>125</v>
      </c>
      <c r="O20" s="1">
        <f t="shared" si="0"/>
        <v>6</v>
      </c>
      <c r="P20" s="2">
        <f t="shared" si="1"/>
        <v>0.21692626683138366</v>
      </c>
      <c r="Q20" s="91">
        <f t="shared" si="2"/>
        <v>125.93333333333334</v>
      </c>
    </row>
    <row r="21" spans="1:17" ht="48.75" customHeight="1">
      <c r="A21" s="14" t="s">
        <v>31</v>
      </c>
      <c r="B21" s="6" t="s">
        <v>54</v>
      </c>
      <c r="C21" s="6" t="s">
        <v>90</v>
      </c>
      <c r="D21" s="6" t="s">
        <v>176</v>
      </c>
      <c r="E21" s="69" t="s">
        <v>32</v>
      </c>
      <c r="F21" s="69" t="s">
        <v>261</v>
      </c>
      <c r="G21" s="67">
        <v>133.25</v>
      </c>
      <c r="H21" s="67">
        <v>130</v>
      </c>
      <c r="I21" s="67">
        <v>84.3</v>
      </c>
      <c r="J21" s="67">
        <v>135</v>
      </c>
      <c r="K21" s="67">
        <v>150</v>
      </c>
      <c r="L21" s="67"/>
      <c r="M21" s="67"/>
      <c r="N21" s="67">
        <v>145</v>
      </c>
      <c r="O21" s="1">
        <f t="shared" si="0"/>
        <v>6</v>
      </c>
      <c r="P21" s="2">
        <f t="shared" si="1"/>
        <v>0.1809049299711422</v>
      </c>
      <c r="Q21" s="92">
        <f t="shared" si="2"/>
        <v>129.59166666666664</v>
      </c>
    </row>
    <row r="22" spans="1:17" ht="69.75" customHeight="1">
      <c r="A22" s="14" t="s">
        <v>33</v>
      </c>
      <c r="B22" s="23" t="s">
        <v>55</v>
      </c>
      <c r="C22" s="1" t="s">
        <v>90</v>
      </c>
      <c r="D22" s="14" t="s">
        <v>34</v>
      </c>
      <c r="E22" s="1" t="s">
        <v>35</v>
      </c>
      <c r="F22" s="1" t="s">
        <v>261</v>
      </c>
      <c r="G22" s="67">
        <v>177.63</v>
      </c>
      <c r="H22" s="67">
        <v>140</v>
      </c>
      <c r="I22" s="67">
        <v>111.3</v>
      </c>
      <c r="J22" s="67">
        <v>170</v>
      </c>
      <c r="K22" s="67">
        <v>150</v>
      </c>
      <c r="L22" s="67"/>
      <c r="M22" s="67"/>
      <c r="N22" s="67">
        <v>180</v>
      </c>
      <c r="O22" s="1">
        <f t="shared" si="0"/>
        <v>6</v>
      </c>
      <c r="P22" s="2">
        <f t="shared" si="1"/>
        <v>0.171417147473801</v>
      </c>
      <c r="Q22" s="92">
        <f t="shared" si="2"/>
        <v>154.82166666666666</v>
      </c>
    </row>
  </sheetData>
  <sheetProtection/>
  <mergeCells count="40">
    <mergeCell ref="A13:A15"/>
    <mergeCell ref="D13:D15"/>
    <mergeCell ref="F5:F7"/>
    <mergeCell ref="D5:D7"/>
    <mergeCell ref="C13:C15"/>
    <mergeCell ref="B13:B15"/>
    <mergeCell ref="C5:C7"/>
    <mergeCell ref="J14:J15"/>
    <mergeCell ref="F13:F15"/>
    <mergeCell ref="N6:N7"/>
    <mergeCell ref="N14:N15"/>
    <mergeCell ref="E5:E7"/>
    <mergeCell ref="K6:K7"/>
    <mergeCell ref="I6:I7"/>
    <mergeCell ref="E13:E15"/>
    <mergeCell ref="H14:H15"/>
    <mergeCell ref="A16:P16"/>
    <mergeCell ref="A12:Q12"/>
    <mergeCell ref="G6:G7"/>
    <mergeCell ref="B5:B7"/>
    <mergeCell ref="H6:H7"/>
    <mergeCell ref="A8:P8"/>
    <mergeCell ref="K14:K15"/>
    <mergeCell ref="G13:N13"/>
    <mergeCell ref="I14:I15"/>
    <mergeCell ref="G14:G15"/>
    <mergeCell ref="O1:Q1"/>
    <mergeCell ref="O5:O7"/>
    <mergeCell ref="P5:P7"/>
    <mergeCell ref="Q5:Q7"/>
    <mergeCell ref="A3:Q3"/>
    <mergeCell ref="G5:N5"/>
    <mergeCell ref="J6:J7"/>
    <mergeCell ref="A5:A7"/>
    <mergeCell ref="L6:L7"/>
    <mergeCell ref="L14:L15"/>
    <mergeCell ref="M14:M15"/>
    <mergeCell ref="P13:P15"/>
    <mergeCell ref="Q13:Q15"/>
    <mergeCell ref="O13:O15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3">
      <selection activeCell="W10" sqref="W10"/>
    </sheetView>
  </sheetViews>
  <sheetFormatPr defaultColWidth="9.140625" defaultRowHeight="15"/>
  <cols>
    <col min="1" max="1" width="11.00390625" style="13" customWidth="1"/>
    <col min="2" max="2" width="9.57421875" style="13" customWidth="1"/>
    <col min="3" max="3" width="9.140625" style="13" customWidth="1"/>
    <col min="4" max="4" width="14.7109375" style="13" customWidth="1"/>
    <col min="5" max="5" width="40.00390625" style="13" customWidth="1"/>
    <col min="6" max="6" width="10.28125" style="13" customWidth="1"/>
    <col min="7" max="13" width="9.57421875" style="19" customWidth="1"/>
    <col min="14" max="15" width="10.8515625" style="19" customWidth="1"/>
    <col min="16" max="16" width="9.57421875" style="19" customWidth="1"/>
    <col min="17" max="17" width="8.7109375" style="20" customWidth="1"/>
    <col min="18" max="18" width="10.421875" style="20" customWidth="1"/>
    <col min="19" max="19" width="15.57421875" style="20" customWidth="1"/>
    <col min="20" max="16384" width="9.140625" style="13" customWidth="1"/>
  </cols>
  <sheetData>
    <row r="1" spans="17:19" ht="19.5" customHeight="1">
      <c r="Q1" s="175" t="s">
        <v>146</v>
      </c>
      <c r="R1" s="175"/>
      <c r="S1" s="175"/>
    </row>
    <row r="3" spans="1:19" ht="33" customHeight="1">
      <c r="A3" s="176" t="s">
        <v>452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5" spans="1:19" s="7" customFormat="1" ht="18" customHeight="1">
      <c r="A5" s="164" t="s">
        <v>120</v>
      </c>
      <c r="B5" s="169" t="s">
        <v>209</v>
      </c>
      <c r="C5" s="164" t="s">
        <v>89</v>
      </c>
      <c r="D5" s="169" t="s">
        <v>177</v>
      </c>
      <c r="E5" s="164" t="s">
        <v>119</v>
      </c>
      <c r="F5" s="164" t="s">
        <v>76</v>
      </c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64" t="s">
        <v>125</v>
      </c>
      <c r="R5" s="169" t="s">
        <v>126</v>
      </c>
      <c r="S5" s="172" t="s">
        <v>451</v>
      </c>
    </row>
    <row r="6" spans="1:19" s="7" customFormat="1" ht="32.25" customHeight="1">
      <c r="A6" s="164"/>
      <c r="B6" s="170"/>
      <c r="C6" s="164"/>
      <c r="D6" s="173"/>
      <c r="E6" s="164"/>
      <c r="F6" s="164"/>
      <c r="G6" s="271" t="s">
        <v>456</v>
      </c>
      <c r="H6" s="271" t="s">
        <v>453</v>
      </c>
      <c r="I6" s="271" t="s">
        <v>455</v>
      </c>
      <c r="J6" s="271" t="s">
        <v>457</v>
      </c>
      <c r="K6" s="271" t="s">
        <v>454</v>
      </c>
      <c r="L6" s="271" t="s">
        <v>492</v>
      </c>
      <c r="M6" s="271" t="s">
        <v>498</v>
      </c>
      <c r="N6" s="271" t="s">
        <v>499</v>
      </c>
      <c r="O6" s="271" t="s">
        <v>500</v>
      </c>
      <c r="P6" s="271" t="s">
        <v>501</v>
      </c>
      <c r="Q6" s="164"/>
      <c r="R6" s="170"/>
      <c r="S6" s="172"/>
    </row>
    <row r="7" spans="1:19" s="7" customFormat="1" ht="50.25" customHeight="1">
      <c r="A7" s="164"/>
      <c r="B7" s="171"/>
      <c r="C7" s="164"/>
      <c r="D7" s="174"/>
      <c r="E7" s="164"/>
      <c r="F7" s="164"/>
      <c r="G7" s="272"/>
      <c r="H7" s="272"/>
      <c r="I7" s="272"/>
      <c r="J7" s="272"/>
      <c r="K7" s="268"/>
      <c r="L7" s="268"/>
      <c r="M7" s="268"/>
      <c r="N7" s="268"/>
      <c r="O7" s="268"/>
      <c r="P7" s="272"/>
      <c r="Q7" s="164"/>
      <c r="R7" s="171"/>
      <c r="S7" s="172"/>
    </row>
    <row r="8" spans="1:19" ht="24" customHeight="1">
      <c r="A8" s="165" t="s">
        <v>93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7"/>
      <c r="S8" s="8"/>
    </row>
    <row r="9" spans="1:19" ht="60.75" customHeight="1">
      <c r="A9" s="21" t="s">
        <v>94</v>
      </c>
      <c r="B9" s="9" t="s">
        <v>210</v>
      </c>
      <c r="C9" s="21" t="s">
        <v>90</v>
      </c>
      <c r="D9" s="21" t="s">
        <v>184</v>
      </c>
      <c r="E9" s="10" t="s">
        <v>300</v>
      </c>
      <c r="F9" s="10" t="s">
        <v>263</v>
      </c>
      <c r="G9" s="59"/>
      <c r="H9" s="59"/>
      <c r="I9" s="59"/>
      <c r="J9" s="59">
        <v>35</v>
      </c>
      <c r="K9" s="59">
        <v>35</v>
      </c>
      <c r="L9" s="59">
        <v>40</v>
      </c>
      <c r="M9" s="15">
        <v>18</v>
      </c>
      <c r="N9" s="15">
        <v>25.49</v>
      </c>
      <c r="O9" s="15"/>
      <c r="P9" s="15"/>
      <c r="Q9" s="16">
        <f aca="true" t="shared" si="0" ref="Q9:Q16">COUNT(G9:P9)</f>
        <v>5</v>
      </c>
      <c r="R9" s="64">
        <f aca="true" t="shared" si="1" ref="R9:R16">STDEVA(G9:P9)/(SUM(G9:P9)/COUNTIF(G9:P9,"&gt;0"))</f>
        <v>0.28765402181914457</v>
      </c>
      <c r="S9" s="5">
        <f aca="true" t="shared" si="2" ref="S9:S16">1/Q9*(SUM(G9:P9))</f>
        <v>30.698000000000004</v>
      </c>
    </row>
    <row r="10" spans="1:19" ht="57.75" customHeight="1">
      <c r="A10" s="21" t="s">
        <v>95</v>
      </c>
      <c r="B10" s="9" t="s">
        <v>211</v>
      </c>
      <c r="C10" s="21" t="s">
        <v>90</v>
      </c>
      <c r="D10" s="21" t="s">
        <v>185</v>
      </c>
      <c r="E10" s="10" t="s">
        <v>298</v>
      </c>
      <c r="F10" s="10" t="s">
        <v>263</v>
      </c>
      <c r="G10" s="59"/>
      <c r="H10" s="59"/>
      <c r="I10" s="59">
        <v>35</v>
      </c>
      <c r="J10" s="59">
        <v>25</v>
      </c>
      <c r="K10" s="59">
        <v>30</v>
      </c>
      <c r="L10" s="59">
        <v>25</v>
      </c>
      <c r="M10" s="15">
        <v>16</v>
      </c>
      <c r="N10" s="15">
        <v>20.62</v>
      </c>
      <c r="O10" s="15"/>
      <c r="P10" s="15"/>
      <c r="Q10" s="16">
        <f t="shared" si="0"/>
        <v>6</v>
      </c>
      <c r="R10" s="17">
        <f t="shared" si="1"/>
        <v>0.26531188644123055</v>
      </c>
      <c r="S10" s="5">
        <f t="shared" si="2"/>
        <v>25.27</v>
      </c>
    </row>
    <row r="11" spans="1:19" ht="45.75" customHeight="1">
      <c r="A11" s="21" t="s">
        <v>130</v>
      </c>
      <c r="B11" s="9" t="s">
        <v>212</v>
      </c>
      <c r="C11" s="21" t="s">
        <v>90</v>
      </c>
      <c r="D11" s="21" t="s">
        <v>186</v>
      </c>
      <c r="E11" s="10" t="s">
        <v>299</v>
      </c>
      <c r="F11" s="10" t="s">
        <v>263</v>
      </c>
      <c r="G11" s="59"/>
      <c r="H11" s="59">
        <v>40</v>
      </c>
      <c r="I11" s="59"/>
      <c r="J11" s="59"/>
      <c r="K11" s="59">
        <v>40</v>
      </c>
      <c r="L11" s="59">
        <v>45</v>
      </c>
      <c r="M11" s="15"/>
      <c r="N11" s="15"/>
      <c r="O11" s="15">
        <v>24.4</v>
      </c>
      <c r="P11" s="15">
        <v>21</v>
      </c>
      <c r="Q11" s="16">
        <f t="shared" si="0"/>
        <v>5</v>
      </c>
      <c r="R11" s="17">
        <f t="shared" si="1"/>
        <v>0.31265081000305983</v>
      </c>
      <c r="S11" s="5">
        <f t="shared" si="2"/>
        <v>34.080000000000005</v>
      </c>
    </row>
    <row r="12" spans="1:19" ht="48" customHeight="1">
      <c r="A12" s="21" t="s">
        <v>96</v>
      </c>
      <c r="B12" s="9" t="s">
        <v>213</v>
      </c>
      <c r="C12" s="21" t="s">
        <v>90</v>
      </c>
      <c r="D12" s="21" t="s">
        <v>205</v>
      </c>
      <c r="E12" s="10" t="s">
        <v>316</v>
      </c>
      <c r="F12" s="10" t="s">
        <v>308</v>
      </c>
      <c r="G12" s="59">
        <v>160</v>
      </c>
      <c r="H12" s="59">
        <v>140</v>
      </c>
      <c r="I12" s="59"/>
      <c r="J12" s="59">
        <v>155</v>
      </c>
      <c r="K12" s="59">
        <v>140</v>
      </c>
      <c r="L12" s="59"/>
      <c r="M12" s="15"/>
      <c r="N12" s="15"/>
      <c r="O12" s="15"/>
      <c r="P12" s="15"/>
      <c r="Q12" s="16">
        <f t="shared" si="0"/>
        <v>4</v>
      </c>
      <c r="R12" s="17">
        <f t="shared" si="1"/>
        <v>0.0692958928675237</v>
      </c>
      <c r="S12" s="5">
        <f t="shared" si="2"/>
        <v>148.75</v>
      </c>
    </row>
    <row r="13" spans="1:19" ht="60" customHeight="1">
      <c r="A13" s="21" t="s">
        <v>97</v>
      </c>
      <c r="B13" s="9" t="s">
        <v>214</v>
      </c>
      <c r="C13" s="21" t="s">
        <v>90</v>
      </c>
      <c r="D13" s="21" t="s">
        <v>358</v>
      </c>
      <c r="E13" s="10" t="s">
        <v>343</v>
      </c>
      <c r="F13" s="10" t="s">
        <v>263</v>
      </c>
      <c r="G13" s="59">
        <v>35</v>
      </c>
      <c r="H13" s="59">
        <v>30</v>
      </c>
      <c r="I13" s="59"/>
      <c r="J13" s="59"/>
      <c r="K13" s="59">
        <v>33</v>
      </c>
      <c r="L13" s="59">
        <v>34</v>
      </c>
      <c r="M13" s="15"/>
      <c r="N13" s="15">
        <v>23.59</v>
      </c>
      <c r="O13" s="15"/>
      <c r="P13" s="15"/>
      <c r="Q13" s="16">
        <f t="shared" si="0"/>
        <v>5</v>
      </c>
      <c r="R13" s="17">
        <f t="shared" si="1"/>
        <v>0.1479976322401471</v>
      </c>
      <c r="S13" s="5">
        <f t="shared" si="2"/>
        <v>31.118000000000002</v>
      </c>
    </row>
    <row r="14" spans="1:19" ht="63.75" customHeight="1">
      <c r="A14" s="21" t="s">
        <v>98</v>
      </c>
      <c r="B14" s="11" t="s">
        <v>215</v>
      </c>
      <c r="C14" s="21" t="s">
        <v>90</v>
      </c>
      <c r="D14" s="21" t="s">
        <v>359</v>
      </c>
      <c r="E14" s="10" t="s">
        <v>362</v>
      </c>
      <c r="F14" s="10" t="s">
        <v>263</v>
      </c>
      <c r="G14" s="59">
        <v>30</v>
      </c>
      <c r="H14" s="59">
        <v>25</v>
      </c>
      <c r="I14" s="59">
        <v>30</v>
      </c>
      <c r="J14" s="59">
        <v>19</v>
      </c>
      <c r="K14" s="59">
        <v>30</v>
      </c>
      <c r="L14" s="59">
        <v>21</v>
      </c>
      <c r="M14" s="15"/>
      <c r="N14" s="15"/>
      <c r="O14" s="15"/>
      <c r="P14" s="15"/>
      <c r="Q14" s="16">
        <f t="shared" si="0"/>
        <v>6</v>
      </c>
      <c r="R14" s="17">
        <f t="shared" si="1"/>
        <v>0.19186363523746472</v>
      </c>
      <c r="S14" s="5">
        <f t="shared" si="2"/>
        <v>25.833333333333332</v>
      </c>
    </row>
    <row r="15" spans="1:19" ht="105.75" customHeight="1">
      <c r="A15" s="21" t="s">
        <v>317</v>
      </c>
      <c r="B15" s="11" t="s">
        <v>24</v>
      </c>
      <c r="C15" s="21" t="s">
        <v>21</v>
      </c>
      <c r="D15" s="21" t="s">
        <v>360</v>
      </c>
      <c r="E15" s="10" t="s">
        <v>344</v>
      </c>
      <c r="F15" s="10" t="s">
        <v>345</v>
      </c>
      <c r="G15" s="59">
        <v>180</v>
      </c>
      <c r="H15" s="59"/>
      <c r="I15" s="59">
        <v>180</v>
      </c>
      <c r="J15" s="59">
        <v>150</v>
      </c>
      <c r="K15" s="59"/>
      <c r="L15" s="59"/>
      <c r="M15" s="15"/>
      <c r="N15" s="15"/>
      <c r="O15" s="15"/>
      <c r="P15" s="15"/>
      <c r="Q15" s="16">
        <f t="shared" si="0"/>
        <v>3</v>
      </c>
      <c r="R15" s="17">
        <f t="shared" si="1"/>
        <v>0.10188534162169867</v>
      </c>
      <c r="S15" s="5">
        <f t="shared" si="2"/>
        <v>170</v>
      </c>
    </row>
    <row r="16" spans="1:19" ht="105" customHeight="1">
      <c r="A16" s="21" t="s">
        <v>25</v>
      </c>
      <c r="B16" s="11" t="s">
        <v>26</v>
      </c>
      <c r="C16" s="21" t="s">
        <v>21</v>
      </c>
      <c r="D16" s="21" t="s">
        <v>296</v>
      </c>
      <c r="E16" s="10" t="s">
        <v>297</v>
      </c>
      <c r="F16" s="10" t="s">
        <v>27</v>
      </c>
      <c r="G16" s="59">
        <v>180</v>
      </c>
      <c r="H16" s="59"/>
      <c r="I16" s="59">
        <v>180</v>
      </c>
      <c r="J16" s="59">
        <v>160</v>
      </c>
      <c r="K16" s="59"/>
      <c r="L16" s="59"/>
      <c r="M16" s="15"/>
      <c r="N16" s="15"/>
      <c r="O16" s="15"/>
      <c r="P16" s="15"/>
      <c r="Q16" s="16">
        <f t="shared" si="0"/>
        <v>3</v>
      </c>
      <c r="R16" s="17">
        <f t="shared" si="1"/>
        <v>0.06661733875264912</v>
      </c>
      <c r="S16" s="5">
        <f t="shared" si="2"/>
        <v>173.33333333333331</v>
      </c>
    </row>
    <row r="17" spans="1:19" s="12" customFormat="1" ht="36.7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</sheetData>
  <sheetProtection/>
  <mergeCells count="24">
    <mergeCell ref="Q1:S1"/>
    <mergeCell ref="A3:S3"/>
    <mergeCell ref="B5:B7"/>
    <mergeCell ref="G5:P5"/>
    <mergeCell ref="G6:G7"/>
    <mergeCell ref="A17:S17"/>
    <mergeCell ref="Q5:Q7"/>
    <mergeCell ref="R5:R7"/>
    <mergeCell ref="S5:S7"/>
    <mergeCell ref="A5:A7"/>
    <mergeCell ref="F5:F7"/>
    <mergeCell ref="D5:D7"/>
    <mergeCell ref="H6:H7"/>
    <mergeCell ref="I6:I7"/>
    <mergeCell ref="K6:K7"/>
    <mergeCell ref="O6:O7"/>
    <mergeCell ref="J6:J7"/>
    <mergeCell ref="P6:P7"/>
    <mergeCell ref="E5:E7"/>
    <mergeCell ref="A8:R8"/>
    <mergeCell ref="N6:N7"/>
    <mergeCell ref="M6:M7"/>
    <mergeCell ref="C5:C7"/>
    <mergeCell ref="L6:L7"/>
  </mergeCells>
  <dataValidations count="2">
    <dataValidation type="list" allowBlank="1" showInputMessage="1" showErrorMessage="1" sqref="B15:B16">
      <formula1>dictba3b8dc03d754426ad39ab6e2adeedcf</formula1>
    </dataValidation>
    <dataValidation type="list" allowBlank="1" showInputMessage="1" showErrorMessage="1" sqref="C15:C16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120" zoomScaleNormal="120" zoomScalePageLayoutView="0" workbookViewId="0" topLeftCell="A4">
      <selection activeCell="R9" sqref="R9"/>
    </sheetView>
  </sheetViews>
  <sheetFormatPr defaultColWidth="9.140625" defaultRowHeight="15"/>
  <cols>
    <col min="1" max="1" width="14.140625" style="35" customWidth="1"/>
    <col min="2" max="2" width="11.28125" style="35" customWidth="1"/>
    <col min="3" max="3" width="8.421875" style="35" customWidth="1"/>
    <col min="4" max="4" width="23.421875" style="35" customWidth="1"/>
    <col min="5" max="5" width="22.28125" style="35" customWidth="1"/>
    <col min="6" max="6" width="13.57421875" style="35" customWidth="1"/>
    <col min="7" max="7" width="9.7109375" style="36" customWidth="1"/>
    <col min="8" max="11" width="10.00390625" style="36" customWidth="1"/>
    <col min="12" max="12" width="10.57421875" style="36" customWidth="1"/>
    <col min="13" max="13" width="7.57421875" style="36" customWidth="1"/>
    <col min="14" max="14" width="8.28125" style="36" customWidth="1"/>
    <col min="15" max="15" width="11.8515625" style="36" customWidth="1"/>
    <col min="16" max="16384" width="9.140625" style="35" customWidth="1"/>
  </cols>
  <sheetData>
    <row r="1" spans="14:15" ht="20.25" customHeight="1">
      <c r="N1" s="185" t="s">
        <v>147</v>
      </c>
      <c r="O1" s="185"/>
    </row>
    <row r="2" ht="21" customHeight="1" hidden="1"/>
    <row r="3" spans="1:15" ht="27.75" customHeight="1">
      <c r="A3" s="186" t="s">
        <v>466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1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38" customFormat="1" ht="30.75" customHeight="1">
      <c r="A5" s="183" t="s">
        <v>120</v>
      </c>
      <c r="B5" s="178" t="s">
        <v>209</v>
      </c>
      <c r="C5" s="183" t="s">
        <v>89</v>
      </c>
      <c r="D5" s="178" t="s">
        <v>177</v>
      </c>
      <c r="E5" s="183" t="s">
        <v>119</v>
      </c>
      <c r="F5" s="183" t="s">
        <v>77</v>
      </c>
      <c r="G5" s="184" t="s">
        <v>144</v>
      </c>
      <c r="H5" s="184"/>
      <c r="I5" s="184"/>
      <c r="J5" s="184"/>
      <c r="K5" s="184"/>
      <c r="L5" s="184"/>
      <c r="M5" s="183" t="s">
        <v>125</v>
      </c>
      <c r="N5" s="178" t="s">
        <v>126</v>
      </c>
      <c r="O5" s="189" t="s">
        <v>451</v>
      </c>
    </row>
    <row r="6" spans="1:15" s="38" customFormat="1" ht="36" customHeight="1">
      <c r="A6" s="183"/>
      <c r="B6" s="179"/>
      <c r="C6" s="183"/>
      <c r="D6" s="187"/>
      <c r="E6" s="183"/>
      <c r="F6" s="183"/>
      <c r="G6" s="178" t="s">
        <v>456</v>
      </c>
      <c r="H6" s="178" t="s">
        <v>453</v>
      </c>
      <c r="I6" s="178" t="s">
        <v>455</v>
      </c>
      <c r="J6" s="178" t="s">
        <v>457</v>
      </c>
      <c r="K6" s="178" t="s">
        <v>467</v>
      </c>
      <c r="L6" s="178"/>
      <c r="M6" s="183"/>
      <c r="N6" s="179"/>
      <c r="O6" s="189"/>
    </row>
    <row r="7" spans="1:15" s="38" customFormat="1" ht="39" customHeight="1">
      <c r="A7" s="183"/>
      <c r="B7" s="180"/>
      <c r="C7" s="183"/>
      <c r="D7" s="188"/>
      <c r="E7" s="183"/>
      <c r="F7" s="183"/>
      <c r="G7" s="180"/>
      <c r="H7" s="273"/>
      <c r="I7" s="273"/>
      <c r="J7" s="273"/>
      <c r="K7" s="268"/>
      <c r="L7" s="273"/>
      <c r="M7" s="183"/>
      <c r="N7" s="180"/>
      <c r="O7" s="189"/>
    </row>
    <row r="8" spans="1:15" s="39" customFormat="1" ht="27.75" customHeight="1">
      <c r="A8" s="193" t="s">
        <v>37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5"/>
      <c r="O8" s="28"/>
    </row>
    <row r="9" spans="1:15" s="39" customFormat="1" ht="123.75" customHeight="1">
      <c r="A9" s="107" t="s">
        <v>430</v>
      </c>
      <c r="B9" s="108" t="s">
        <v>218</v>
      </c>
      <c r="C9" s="107" t="s">
        <v>90</v>
      </c>
      <c r="D9" s="107" t="s">
        <v>414</v>
      </c>
      <c r="E9" s="109" t="s">
        <v>431</v>
      </c>
      <c r="F9" s="109" t="s">
        <v>415</v>
      </c>
      <c r="G9" s="32">
        <v>350</v>
      </c>
      <c r="H9" s="65">
        <v>350</v>
      </c>
      <c r="I9" s="65">
        <v>380</v>
      </c>
      <c r="J9" s="65">
        <v>360</v>
      </c>
      <c r="K9" s="65">
        <v>450</v>
      </c>
      <c r="L9" s="33"/>
      <c r="M9" s="31">
        <f>COUNT(G9:L9)</f>
        <v>5</v>
      </c>
      <c r="N9" s="34">
        <f>STDEVA(G9:L9)/(SUM(G9:L9)/COUNTIF(G9:L9,"&gt;0"))</f>
        <v>0.11129991517440545</v>
      </c>
      <c r="O9" s="28">
        <f>1/M9*(SUM(G9:L9))</f>
        <v>378</v>
      </c>
    </row>
    <row r="10" spans="1:15" s="39" customFormat="1" ht="123.75" customHeight="1">
      <c r="A10" s="29" t="s">
        <v>132</v>
      </c>
      <c r="B10" s="30" t="s">
        <v>258</v>
      </c>
      <c r="C10" s="29" t="s">
        <v>90</v>
      </c>
      <c r="D10" s="29" t="s">
        <v>309</v>
      </c>
      <c r="E10" s="31" t="s">
        <v>318</v>
      </c>
      <c r="F10" s="62" t="s">
        <v>264</v>
      </c>
      <c r="G10" s="32">
        <v>200</v>
      </c>
      <c r="H10" s="65">
        <v>215</v>
      </c>
      <c r="I10" s="65">
        <v>250</v>
      </c>
      <c r="J10" s="65">
        <v>218</v>
      </c>
      <c r="K10" s="65">
        <v>200</v>
      </c>
      <c r="L10" s="33"/>
      <c r="M10" s="31">
        <f>COUNT(G10:L10)</f>
        <v>5</v>
      </c>
      <c r="N10" s="34">
        <f>STDEVA(G10:L10)/(SUM(G10:L10)/COUNTIF(G10:L10,"&gt;0"))</f>
        <v>0.09436822047633171</v>
      </c>
      <c r="O10" s="28">
        <f>1/M10*(SUM(G10:L10))</f>
        <v>216.60000000000002</v>
      </c>
    </row>
    <row r="11" spans="1:15" s="39" customFormat="1" ht="134.25" customHeight="1">
      <c r="A11" s="29" t="s">
        <v>155</v>
      </c>
      <c r="B11" s="30" t="s">
        <v>258</v>
      </c>
      <c r="C11" s="29" t="s">
        <v>90</v>
      </c>
      <c r="D11" s="29" t="s">
        <v>309</v>
      </c>
      <c r="E11" s="31" t="s">
        <v>319</v>
      </c>
      <c r="F11" s="62" t="s">
        <v>264</v>
      </c>
      <c r="G11" s="32"/>
      <c r="H11" s="65">
        <v>220</v>
      </c>
      <c r="I11" s="65">
        <v>240</v>
      </c>
      <c r="J11" s="65"/>
      <c r="K11" s="65">
        <v>195</v>
      </c>
      <c r="L11" s="33"/>
      <c r="M11" s="31">
        <f>COUNT(G11:L11)</f>
        <v>3</v>
      </c>
      <c r="N11" s="34">
        <f>STDEVA(G11:L11)/(SUM(G11:L11)/COUNTIF(G11:L11,"&gt;0"))</f>
        <v>0.10326526151502811</v>
      </c>
      <c r="O11" s="28">
        <f>1/M11*(SUM(G11:L11))</f>
        <v>218.33333333333331</v>
      </c>
    </row>
    <row r="12" spans="1:15" ht="128.25" customHeight="1">
      <c r="A12" s="29" t="s">
        <v>20</v>
      </c>
      <c r="B12" s="30" t="s">
        <v>258</v>
      </c>
      <c r="C12" s="29" t="s">
        <v>21</v>
      </c>
      <c r="D12" s="29" t="s">
        <v>309</v>
      </c>
      <c r="E12" s="31" t="s">
        <v>320</v>
      </c>
      <c r="F12" s="62" t="s">
        <v>22</v>
      </c>
      <c r="G12" s="32"/>
      <c r="H12" s="65">
        <v>600</v>
      </c>
      <c r="I12" s="65">
        <v>550</v>
      </c>
      <c r="J12" s="65"/>
      <c r="K12" s="65">
        <v>640</v>
      </c>
      <c r="L12" s="33"/>
      <c r="M12" s="31">
        <f>COUNT(G12:L12)</f>
        <v>3</v>
      </c>
      <c r="N12" s="34">
        <f>STDEVA(G12:L12)/(SUM(G12:L12)/COUNTIF(G12:L12,"&gt;0"))</f>
        <v>0.07557401820373566</v>
      </c>
      <c r="O12" s="28">
        <f>1/M12*(SUM(G12:L12))</f>
        <v>596.6666666666666</v>
      </c>
    </row>
    <row r="13" spans="1:14" ht="11.2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ht="11.2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</row>
  </sheetData>
  <sheetProtection/>
  <mergeCells count="20">
    <mergeCell ref="O5:O7"/>
    <mergeCell ref="J6:J7"/>
    <mergeCell ref="G6:G7"/>
    <mergeCell ref="N1:O1"/>
    <mergeCell ref="A3:O3"/>
    <mergeCell ref="A5:A7"/>
    <mergeCell ref="D5:D7"/>
    <mergeCell ref="E5:E7"/>
    <mergeCell ref="M5:M7"/>
    <mergeCell ref="C5:C7"/>
    <mergeCell ref="I6:I7"/>
    <mergeCell ref="N5:N7"/>
    <mergeCell ref="B5:B7"/>
    <mergeCell ref="K6:K7"/>
    <mergeCell ref="A13:N14"/>
    <mergeCell ref="A8:N8"/>
    <mergeCell ref="L6:L7"/>
    <mergeCell ref="H6:H7"/>
    <mergeCell ref="F5:F7"/>
    <mergeCell ref="G5:L5"/>
  </mergeCells>
  <dataValidations count="2">
    <dataValidation type="list" allowBlank="1" showInputMessage="1" showErrorMessage="1" sqref="B12">
      <formula1>dictba3b8dc03d754426ad39ab6e2adeedcf</formula1>
    </dataValidation>
    <dataValidation type="list" allowBlank="1" showInputMessage="1" showErrorMessage="1" sqref="C12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4">
      <selection activeCell="A6" sqref="A6:R7"/>
    </sheetView>
  </sheetViews>
  <sheetFormatPr defaultColWidth="9.140625" defaultRowHeight="15"/>
  <cols>
    <col min="1" max="1" width="21.7109375" style="24" customWidth="1"/>
    <col min="2" max="2" width="11.00390625" style="24" customWidth="1"/>
    <col min="3" max="3" width="9.7109375" style="24" customWidth="1"/>
    <col min="4" max="4" width="10.140625" style="24" customWidth="1"/>
    <col min="5" max="5" width="27.00390625" style="24" customWidth="1"/>
    <col min="6" max="6" width="11.00390625" style="24" customWidth="1"/>
    <col min="7" max="15" width="10.140625" style="25" customWidth="1"/>
    <col min="16" max="16" width="7.8515625" style="25" customWidth="1"/>
    <col min="17" max="17" width="7.7109375" style="25" customWidth="1"/>
    <col min="18" max="18" width="15.140625" style="25" customWidth="1"/>
    <col min="19" max="16384" width="9.140625" style="24" customWidth="1"/>
  </cols>
  <sheetData>
    <row r="1" spans="16:18" ht="19.5" customHeight="1">
      <c r="P1" s="196" t="s">
        <v>148</v>
      </c>
      <c r="Q1" s="196"/>
      <c r="R1" s="196"/>
    </row>
    <row r="3" spans="1:18" s="100" customFormat="1" ht="24" customHeight="1">
      <c r="A3" s="197" t="s">
        <v>468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7:18" ht="11.25"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1:18" s="27" customFormat="1" ht="36.75" customHeight="1">
      <c r="A6" s="183" t="s">
        <v>120</v>
      </c>
      <c r="B6" s="178" t="s">
        <v>209</v>
      </c>
      <c r="C6" s="183" t="s">
        <v>89</v>
      </c>
      <c r="D6" s="178" t="s">
        <v>177</v>
      </c>
      <c r="E6" s="183" t="s">
        <v>119</v>
      </c>
      <c r="F6" s="183" t="s">
        <v>77</v>
      </c>
      <c r="G6" s="184" t="s">
        <v>144</v>
      </c>
      <c r="H6" s="184"/>
      <c r="I6" s="184"/>
      <c r="J6" s="184"/>
      <c r="K6" s="184"/>
      <c r="L6" s="184"/>
      <c r="M6" s="184"/>
      <c r="N6" s="184"/>
      <c r="O6" s="274"/>
      <c r="P6" s="178" t="s">
        <v>125</v>
      </c>
      <c r="Q6" s="178" t="s">
        <v>126</v>
      </c>
      <c r="R6" s="191" t="s">
        <v>471</v>
      </c>
    </row>
    <row r="7" spans="1:18" s="27" customFormat="1" ht="78" customHeight="1">
      <c r="A7" s="183"/>
      <c r="B7" s="180"/>
      <c r="C7" s="183"/>
      <c r="D7" s="190"/>
      <c r="E7" s="183"/>
      <c r="F7" s="183"/>
      <c r="G7" s="148" t="s">
        <v>456</v>
      </c>
      <c r="H7" s="148" t="s">
        <v>469</v>
      </c>
      <c r="I7" s="148" t="s">
        <v>453</v>
      </c>
      <c r="J7" s="148" t="s">
        <v>455</v>
      </c>
      <c r="K7" s="148" t="s">
        <v>457</v>
      </c>
      <c r="L7" s="148" t="s">
        <v>470</v>
      </c>
      <c r="M7" s="148" t="s">
        <v>467</v>
      </c>
      <c r="N7" s="148" t="s">
        <v>454</v>
      </c>
      <c r="O7" s="148"/>
      <c r="P7" s="180"/>
      <c r="Q7" s="180"/>
      <c r="R7" s="192"/>
    </row>
    <row r="8" spans="1:18" ht="26.25" customHeight="1">
      <c r="A8" s="193" t="s">
        <v>19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26"/>
    </row>
    <row r="9" spans="1:18" ht="82.5" customHeight="1">
      <c r="A9" s="107" t="s">
        <v>439</v>
      </c>
      <c r="B9" s="112" t="s">
        <v>219</v>
      </c>
      <c r="C9" s="107" t="s">
        <v>90</v>
      </c>
      <c r="D9" s="107" t="s">
        <v>178</v>
      </c>
      <c r="E9" s="113" t="s">
        <v>440</v>
      </c>
      <c r="F9" s="109" t="s">
        <v>265</v>
      </c>
      <c r="G9" s="32">
        <v>162</v>
      </c>
      <c r="H9" s="32">
        <v>127</v>
      </c>
      <c r="I9" s="65">
        <v>140</v>
      </c>
      <c r="J9" s="65">
        <v>170</v>
      </c>
      <c r="K9" s="65">
        <v>190</v>
      </c>
      <c r="L9" s="65">
        <v>131.6</v>
      </c>
      <c r="M9" s="65">
        <v>160</v>
      </c>
      <c r="N9" s="65">
        <v>140</v>
      </c>
      <c r="O9" s="33"/>
      <c r="P9" s="31">
        <f>COUNT(G9:O9)</f>
        <v>8</v>
      </c>
      <c r="Q9" s="34">
        <f>STDEVA(G9:O9)/(SUM(G9:O9)/COUNTIF(G9:O9,"&gt;0"))</f>
        <v>0.1414091343270721</v>
      </c>
      <c r="R9" s="28">
        <f>1/P9*(SUM(G9:O9))</f>
        <v>152.575</v>
      </c>
    </row>
    <row r="10" spans="1:18" ht="69" customHeight="1">
      <c r="A10" s="107" t="s">
        <v>439</v>
      </c>
      <c r="B10" s="108" t="s">
        <v>219</v>
      </c>
      <c r="C10" s="107" t="s">
        <v>90</v>
      </c>
      <c r="D10" s="107" t="s">
        <v>178</v>
      </c>
      <c r="E10" s="113" t="s">
        <v>449</v>
      </c>
      <c r="F10" s="109" t="s">
        <v>266</v>
      </c>
      <c r="G10" s="32">
        <v>170</v>
      </c>
      <c r="H10" s="32">
        <v>127</v>
      </c>
      <c r="I10" s="65">
        <v>155</v>
      </c>
      <c r="J10" s="65">
        <v>200</v>
      </c>
      <c r="K10" s="65">
        <v>180</v>
      </c>
      <c r="L10" s="65">
        <v>148</v>
      </c>
      <c r="M10" s="65">
        <v>150</v>
      </c>
      <c r="N10" s="65">
        <v>157</v>
      </c>
      <c r="O10" s="33"/>
      <c r="P10" s="31">
        <f>COUNT(G10:O10)</f>
        <v>8</v>
      </c>
      <c r="Q10" s="34">
        <f>STDEVA(G10:O10)/(SUM(G10:O10)/COUNTIF(G10:O10,"&gt;0"))</f>
        <v>0.13821506328468086</v>
      </c>
      <c r="R10" s="28">
        <f>1/P10*(SUM(G10:O10))</f>
        <v>160.875</v>
      </c>
    </row>
    <row r="11" spans="1:18" ht="59.25" customHeight="1">
      <c r="A11" s="107" t="s">
        <v>439</v>
      </c>
      <c r="B11" s="108" t="s">
        <v>219</v>
      </c>
      <c r="C11" s="107" t="s">
        <v>90</v>
      </c>
      <c r="D11" s="107" t="s">
        <v>178</v>
      </c>
      <c r="E11" s="113" t="s">
        <v>450</v>
      </c>
      <c r="F11" s="109" t="s">
        <v>266</v>
      </c>
      <c r="G11" s="65">
        <v>230</v>
      </c>
      <c r="H11" s="65">
        <v>138</v>
      </c>
      <c r="I11" s="65">
        <v>200</v>
      </c>
      <c r="J11" s="65">
        <v>220</v>
      </c>
      <c r="K11" s="65">
        <v>230</v>
      </c>
      <c r="L11" s="65">
        <v>182.9</v>
      </c>
      <c r="M11" s="65">
        <v>220</v>
      </c>
      <c r="N11" s="65">
        <v>190</v>
      </c>
      <c r="O11" s="61"/>
      <c r="P11" s="31">
        <f>COUNT(G11:O11)</f>
        <v>8</v>
      </c>
      <c r="Q11" s="34">
        <f>STDEVA(G11:O11)/(SUM(G11:O11)/COUNTIF(G11:O11,"&gt;0"))</f>
        <v>0.15502944681870476</v>
      </c>
      <c r="R11" s="87">
        <f>1/P11*(SUM(G11:O11))</f>
        <v>201.3625</v>
      </c>
    </row>
    <row r="12" spans="1:18" ht="82.5" customHeight="1">
      <c r="A12" s="31" t="s">
        <v>133</v>
      </c>
      <c r="B12" s="30" t="s">
        <v>347</v>
      </c>
      <c r="C12" s="29" t="s">
        <v>90</v>
      </c>
      <c r="D12" s="29" t="s">
        <v>178</v>
      </c>
      <c r="E12" s="31" t="s">
        <v>346</v>
      </c>
      <c r="F12" s="31" t="s">
        <v>265</v>
      </c>
      <c r="G12" s="88"/>
      <c r="H12" s="88"/>
      <c r="I12" s="88">
        <v>150</v>
      </c>
      <c r="J12" s="88">
        <v>170</v>
      </c>
      <c r="K12" s="88"/>
      <c r="L12" s="88">
        <v>109.2</v>
      </c>
      <c r="M12" s="88"/>
      <c r="N12" s="88">
        <v>145</v>
      </c>
      <c r="O12" s="89"/>
      <c r="P12" s="31">
        <f>COUNT(G12:O12)</f>
        <v>4</v>
      </c>
      <c r="Q12" s="34">
        <f>STDEVA(G12:O12)/(SUM(G12:O12)/COUNTIF(G12:O12,"&gt;0"))</f>
        <v>0.17638099500320337</v>
      </c>
      <c r="R12" s="87">
        <f>1/P12*(SUM(G12:O12))</f>
        <v>143.55</v>
      </c>
    </row>
  </sheetData>
  <sheetProtection/>
  <mergeCells count="13">
    <mergeCell ref="P1:R1"/>
    <mergeCell ref="A3:R3"/>
    <mergeCell ref="A6:A7"/>
    <mergeCell ref="C6:C7"/>
    <mergeCell ref="E6:E7"/>
    <mergeCell ref="F6:F7"/>
    <mergeCell ref="G6:O6"/>
    <mergeCell ref="P6:P7"/>
    <mergeCell ref="Q6:Q7"/>
    <mergeCell ref="D6:D7"/>
    <mergeCell ref="R6:R7"/>
    <mergeCell ref="B6:B7"/>
    <mergeCell ref="A8:Q8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="80" zoomScaleNormal="80" zoomScalePageLayoutView="0" workbookViewId="0" topLeftCell="A13">
      <selection activeCell="S7" sqref="S7"/>
    </sheetView>
  </sheetViews>
  <sheetFormatPr defaultColWidth="9.140625" defaultRowHeight="15"/>
  <cols>
    <col min="1" max="1" width="23.421875" style="40" customWidth="1"/>
    <col min="2" max="2" width="13.421875" style="40" customWidth="1"/>
    <col min="3" max="3" width="13.140625" style="40" customWidth="1"/>
    <col min="4" max="4" width="37.7109375" style="40" customWidth="1"/>
    <col min="5" max="5" width="31.8515625" style="40" customWidth="1"/>
    <col min="6" max="6" width="26.140625" style="40" customWidth="1"/>
    <col min="7" max="7" width="16.28125" style="41" customWidth="1"/>
    <col min="8" max="9" width="12.140625" style="41" customWidth="1"/>
    <col min="10" max="12" width="14.140625" style="41" customWidth="1"/>
    <col min="13" max="13" width="14.7109375" style="41" customWidth="1"/>
    <col min="14" max="14" width="9.8515625" style="41" customWidth="1"/>
    <col min="15" max="15" width="12.421875" style="41" customWidth="1"/>
    <col min="16" max="16" width="19.8515625" style="41" customWidth="1"/>
    <col min="17" max="16384" width="9.140625" style="40" customWidth="1"/>
  </cols>
  <sheetData>
    <row r="1" spans="14:15" ht="42.75" customHeight="1">
      <c r="N1" s="207" t="s">
        <v>149</v>
      </c>
      <c r="O1" s="207"/>
    </row>
    <row r="3" spans="1:16" ht="41.25" customHeight="1">
      <c r="A3" s="156" t="s">
        <v>472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5" spans="1:16" s="42" customFormat="1" ht="36" customHeight="1">
      <c r="A5" s="201" t="s">
        <v>120</v>
      </c>
      <c r="B5" s="203" t="s">
        <v>209</v>
      </c>
      <c r="C5" s="201" t="s">
        <v>89</v>
      </c>
      <c r="D5" s="203" t="s">
        <v>177</v>
      </c>
      <c r="E5" s="201" t="s">
        <v>119</v>
      </c>
      <c r="F5" s="201" t="s">
        <v>76</v>
      </c>
      <c r="G5" s="275" t="s">
        <v>144</v>
      </c>
      <c r="H5" s="275"/>
      <c r="I5" s="275"/>
      <c r="J5" s="275"/>
      <c r="K5" s="275"/>
      <c r="L5" s="275"/>
      <c r="M5" s="275"/>
      <c r="N5" s="201" t="s">
        <v>125</v>
      </c>
      <c r="O5" s="203" t="s">
        <v>126</v>
      </c>
      <c r="P5" s="210" t="s">
        <v>451</v>
      </c>
    </row>
    <row r="6" spans="1:16" s="42" customFormat="1" ht="38.25" customHeight="1">
      <c r="A6" s="201"/>
      <c r="B6" s="208"/>
      <c r="C6" s="201"/>
      <c r="D6" s="204"/>
      <c r="E6" s="201"/>
      <c r="F6" s="201"/>
      <c r="G6" s="203" t="s">
        <v>473</v>
      </c>
      <c r="H6" s="203" t="s">
        <v>456</v>
      </c>
      <c r="I6" s="203" t="s">
        <v>455</v>
      </c>
      <c r="J6" s="203" t="s">
        <v>457</v>
      </c>
      <c r="K6" s="203" t="s">
        <v>467</v>
      </c>
      <c r="L6" s="203" t="s">
        <v>454</v>
      </c>
      <c r="M6" s="203" t="s">
        <v>496</v>
      </c>
      <c r="N6" s="201"/>
      <c r="O6" s="208"/>
      <c r="P6" s="211"/>
    </row>
    <row r="7" spans="1:16" s="42" customFormat="1" ht="77.25" customHeight="1">
      <c r="A7" s="201"/>
      <c r="B7" s="209"/>
      <c r="C7" s="201"/>
      <c r="D7" s="205"/>
      <c r="E7" s="201"/>
      <c r="F7" s="201"/>
      <c r="G7" s="276"/>
      <c r="H7" s="276"/>
      <c r="I7" s="268"/>
      <c r="J7" s="268"/>
      <c r="K7" s="268"/>
      <c r="L7" s="268"/>
      <c r="M7" s="268"/>
      <c r="N7" s="201"/>
      <c r="O7" s="209"/>
      <c r="P7" s="211"/>
    </row>
    <row r="8" spans="1:16" ht="41.25" customHeight="1">
      <c r="A8" s="198" t="s">
        <v>99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200"/>
      <c r="P8" s="212"/>
    </row>
    <row r="9" spans="1:16" ht="123.75" customHeight="1">
      <c r="A9" s="14" t="s">
        <v>375</v>
      </c>
      <c r="B9" s="45" t="s">
        <v>220</v>
      </c>
      <c r="C9" s="44" t="s">
        <v>90</v>
      </c>
      <c r="D9" s="1" t="s">
        <v>432</v>
      </c>
      <c r="E9" s="1" t="s">
        <v>433</v>
      </c>
      <c r="F9" s="1" t="s">
        <v>374</v>
      </c>
      <c r="G9" s="52"/>
      <c r="H9" s="52">
        <v>360</v>
      </c>
      <c r="I9" s="52">
        <v>340</v>
      </c>
      <c r="J9" s="52"/>
      <c r="K9" s="52">
        <v>320</v>
      </c>
      <c r="L9" s="52"/>
      <c r="M9" s="52"/>
      <c r="N9" s="46">
        <f aca="true" t="shared" si="0" ref="N9:N15">COUNT(G9:M9)</f>
        <v>3</v>
      </c>
      <c r="O9" s="49">
        <f aca="true" t="shared" si="1" ref="O9:O15">STDEVA(G9:M9)/(SUM(G9:M9)/COUNTIF(G9:M9,"&gt;0"))</f>
        <v>0.058823529411764705</v>
      </c>
      <c r="P9" s="54">
        <f aca="true" t="shared" si="2" ref="P9:P15">1/N9*(SUM(G9:M9))</f>
        <v>340</v>
      </c>
    </row>
    <row r="10" spans="1:16" ht="126" customHeight="1">
      <c r="A10" s="14" t="s">
        <v>375</v>
      </c>
      <c r="B10" s="45" t="s">
        <v>221</v>
      </c>
      <c r="C10" s="44" t="s">
        <v>90</v>
      </c>
      <c r="D10" s="1" t="s">
        <v>434</v>
      </c>
      <c r="E10" s="1" t="s">
        <v>435</v>
      </c>
      <c r="F10" s="1" t="s">
        <v>374</v>
      </c>
      <c r="G10" s="52">
        <v>237.5</v>
      </c>
      <c r="H10" s="52">
        <v>360</v>
      </c>
      <c r="I10" s="52">
        <v>330</v>
      </c>
      <c r="J10" s="52">
        <v>312</v>
      </c>
      <c r="K10" s="52">
        <v>340</v>
      </c>
      <c r="L10" s="52"/>
      <c r="M10" s="52"/>
      <c r="N10" s="46">
        <f t="shared" si="0"/>
        <v>5</v>
      </c>
      <c r="O10" s="49">
        <f t="shared" si="1"/>
        <v>0.14920329707641317</v>
      </c>
      <c r="P10" s="54">
        <f t="shared" si="2"/>
        <v>315.90000000000003</v>
      </c>
    </row>
    <row r="11" spans="1:16" ht="140.25" customHeight="1">
      <c r="A11" s="14" t="s">
        <v>375</v>
      </c>
      <c r="B11" s="45" t="s">
        <v>222</v>
      </c>
      <c r="C11" s="44" t="s">
        <v>90</v>
      </c>
      <c r="D11" s="1" t="s">
        <v>434</v>
      </c>
      <c r="E11" s="1" t="s">
        <v>436</v>
      </c>
      <c r="F11" s="1" t="s">
        <v>374</v>
      </c>
      <c r="G11" s="52">
        <v>237.5</v>
      </c>
      <c r="H11" s="52">
        <v>370</v>
      </c>
      <c r="I11" s="52">
        <v>310</v>
      </c>
      <c r="J11" s="52">
        <v>312</v>
      </c>
      <c r="K11" s="52">
        <v>360</v>
      </c>
      <c r="L11" s="52"/>
      <c r="M11" s="52"/>
      <c r="N11" s="46">
        <f t="shared" si="0"/>
        <v>5</v>
      </c>
      <c r="O11" s="49">
        <f t="shared" si="1"/>
        <v>0.16531994044125897</v>
      </c>
      <c r="P11" s="54">
        <f t="shared" si="2"/>
        <v>317.90000000000003</v>
      </c>
    </row>
    <row r="12" spans="1:16" ht="129" customHeight="1">
      <c r="A12" s="44" t="s">
        <v>122</v>
      </c>
      <c r="B12" s="45" t="s">
        <v>56</v>
      </c>
      <c r="C12" s="44" t="s">
        <v>90</v>
      </c>
      <c r="D12" s="44" t="s">
        <v>179</v>
      </c>
      <c r="E12" s="46" t="s">
        <v>321</v>
      </c>
      <c r="F12" s="46" t="s">
        <v>116</v>
      </c>
      <c r="G12" s="52">
        <v>287.5</v>
      </c>
      <c r="H12" s="52">
        <v>450</v>
      </c>
      <c r="I12" s="52">
        <v>400</v>
      </c>
      <c r="J12" s="52">
        <v>312</v>
      </c>
      <c r="K12" s="52">
        <v>350</v>
      </c>
      <c r="L12" s="52"/>
      <c r="M12" s="52">
        <v>477</v>
      </c>
      <c r="N12" s="46">
        <f t="shared" si="0"/>
        <v>6</v>
      </c>
      <c r="O12" s="49">
        <f t="shared" si="1"/>
        <v>0.1999854359008975</v>
      </c>
      <c r="P12" s="54">
        <f t="shared" si="2"/>
        <v>379.41666666666663</v>
      </c>
    </row>
    <row r="13" spans="1:16" ht="126" customHeight="1">
      <c r="A13" s="44" t="s">
        <v>134</v>
      </c>
      <c r="B13" s="45" t="s">
        <v>223</v>
      </c>
      <c r="C13" s="44" t="s">
        <v>90</v>
      </c>
      <c r="D13" s="44" t="s">
        <v>180</v>
      </c>
      <c r="E13" s="46" t="s">
        <v>322</v>
      </c>
      <c r="F13" s="46" t="s">
        <v>267</v>
      </c>
      <c r="G13" s="52">
        <v>384.62</v>
      </c>
      <c r="H13" s="52">
        <v>350</v>
      </c>
      <c r="I13" s="52">
        <v>440</v>
      </c>
      <c r="J13" s="52"/>
      <c r="K13" s="52">
        <v>580</v>
      </c>
      <c r="L13" s="52">
        <v>400</v>
      </c>
      <c r="M13" s="52"/>
      <c r="N13" s="46">
        <f t="shared" si="0"/>
        <v>5</v>
      </c>
      <c r="O13" s="49">
        <f t="shared" si="1"/>
        <v>0.20741456307757328</v>
      </c>
      <c r="P13" s="54">
        <f t="shared" si="2"/>
        <v>430.924</v>
      </c>
    </row>
    <row r="14" spans="1:16" ht="126" customHeight="1">
      <c r="A14" s="44" t="s">
        <v>135</v>
      </c>
      <c r="B14" s="45" t="s">
        <v>223</v>
      </c>
      <c r="C14" s="44" t="s">
        <v>90</v>
      </c>
      <c r="D14" s="44" t="s">
        <v>180</v>
      </c>
      <c r="E14" s="46" t="s">
        <v>323</v>
      </c>
      <c r="F14" s="46" t="s">
        <v>267</v>
      </c>
      <c r="G14" s="52">
        <v>415.39</v>
      </c>
      <c r="H14" s="52">
        <v>350</v>
      </c>
      <c r="I14" s="52">
        <v>420</v>
      </c>
      <c r="J14" s="52"/>
      <c r="K14" s="52">
        <v>520</v>
      </c>
      <c r="L14" s="52"/>
      <c r="M14" s="52"/>
      <c r="N14" s="46">
        <f t="shared" si="0"/>
        <v>4</v>
      </c>
      <c r="O14" s="49">
        <f t="shared" si="1"/>
        <v>0.1645205456077787</v>
      </c>
      <c r="P14" s="54">
        <f t="shared" si="2"/>
        <v>426.34749999999997</v>
      </c>
    </row>
    <row r="15" spans="1:16" ht="129.75" customHeight="1">
      <c r="A15" s="114" t="s">
        <v>447</v>
      </c>
      <c r="B15" s="115" t="s">
        <v>446</v>
      </c>
      <c r="C15" s="116" t="s">
        <v>90</v>
      </c>
      <c r="D15" s="116" t="s">
        <v>291</v>
      </c>
      <c r="E15" s="117" t="s">
        <v>441</v>
      </c>
      <c r="F15" s="117" t="s">
        <v>342</v>
      </c>
      <c r="G15" s="52"/>
      <c r="H15" s="52">
        <v>260</v>
      </c>
      <c r="I15" s="52">
        <v>260</v>
      </c>
      <c r="J15" s="52"/>
      <c r="K15" s="52">
        <v>300</v>
      </c>
      <c r="L15" s="52"/>
      <c r="M15" s="52"/>
      <c r="N15" s="46">
        <f t="shared" si="0"/>
        <v>3</v>
      </c>
      <c r="O15" s="49">
        <f t="shared" si="1"/>
        <v>0.0844902832960428</v>
      </c>
      <c r="P15" s="54">
        <f t="shared" si="2"/>
        <v>273.3333333333333</v>
      </c>
    </row>
  </sheetData>
  <sheetProtection/>
  <mergeCells count="20">
    <mergeCell ref="G5:M5"/>
    <mergeCell ref="N1:O1"/>
    <mergeCell ref="A3:P3"/>
    <mergeCell ref="B5:B7"/>
    <mergeCell ref="P5:P8"/>
    <mergeCell ref="E5:E7"/>
    <mergeCell ref="L6:L7"/>
    <mergeCell ref="O5:O7"/>
    <mergeCell ref="M6:M7"/>
    <mergeCell ref="H6:H7"/>
    <mergeCell ref="A8:O8"/>
    <mergeCell ref="A5:A7"/>
    <mergeCell ref="I6:I7"/>
    <mergeCell ref="F5:F7"/>
    <mergeCell ref="C5:C7"/>
    <mergeCell ref="D5:D7"/>
    <mergeCell ref="J6:J7"/>
    <mergeCell ref="N5:N7"/>
    <mergeCell ref="K6:K7"/>
    <mergeCell ref="G6:G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zoomScalePageLayoutView="0" workbookViewId="0" topLeftCell="A31">
      <selection activeCell="O49" sqref="O49"/>
    </sheetView>
  </sheetViews>
  <sheetFormatPr defaultColWidth="9.140625" defaultRowHeight="15"/>
  <cols>
    <col min="1" max="1" width="15.8515625" style="40" customWidth="1"/>
    <col min="2" max="2" width="15.7109375" style="40" customWidth="1"/>
    <col min="3" max="3" width="11.140625" style="40" customWidth="1"/>
    <col min="4" max="4" width="53.00390625" style="40" customWidth="1"/>
    <col min="5" max="5" width="39.8515625" style="40" customWidth="1"/>
    <col min="6" max="6" width="16.140625" style="40" customWidth="1"/>
    <col min="7" max="8" width="11.8515625" style="41" customWidth="1"/>
    <col min="9" max="10" width="13.28125" style="41" customWidth="1"/>
    <col min="11" max="16" width="13.140625" style="41" customWidth="1"/>
    <col min="17" max="17" width="11.140625" style="41" customWidth="1"/>
    <col min="18" max="18" width="12.140625" style="41" customWidth="1"/>
    <col min="19" max="19" width="18.28125" style="41" customWidth="1"/>
    <col min="20" max="16384" width="9.140625" style="40" customWidth="1"/>
  </cols>
  <sheetData>
    <row r="1" spans="17:19" ht="19.5" customHeight="1">
      <c r="Q1" s="207" t="s">
        <v>152</v>
      </c>
      <c r="R1" s="207"/>
      <c r="S1" s="207"/>
    </row>
    <row r="3" spans="1:19" ht="58.5" customHeight="1">
      <c r="A3" s="224" t="s">
        <v>474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19" s="42" customFormat="1" ht="41.25" customHeight="1">
      <c r="A4" s="201" t="s">
        <v>120</v>
      </c>
      <c r="B4" s="203" t="s">
        <v>209</v>
      </c>
      <c r="C4" s="201" t="s">
        <v>89</v>
      </c>
      <c r="D4" s="203" t="s">
        <v>177</v>
      </c>
      <c r="E4" s="201" t="s">
        <v>119</v>
      </c>
      <c r="F4" s="201" t="s">
        <v>77</v>
      </c>
      <c r="G4" s="213" t="s">
        <v>144</v>
      </c>
      <c r="H4" s="213"/>
      <c r="I4" s="213"/>
      <c r="J4" s="213"/>
      <c r="K4" s="213"/>
      <c r="L4" s="213"/>
      <c r="M4" s="213"/>
      <c r="N4" s="213"/>
      <c r="O4" s="213"/>
      <c r="P4" s="213"/>
      <c r="Q4" s="201" t="s">
        <v>125</v>
      </c>
      <c r="R4" s="203" t="s">
        <v>126</v>
      </c>
      <c r="S4" s="219" t="s">
        <v>475</v>
      </c>
    </row>
    <row r="5" spans="1:19" s="42" customFormat="1" ht="53.25" customHeight="1">
      <c r="A5" s="201"/>
      <c r="B5" s="208"/>
      <c r="C5" s="201"/>
      <c r="D5" s="204"/>
      <c r="E5" s="201"/>
      <c r="F5" s="201"/>
      <c r="G5" s="202" t="s">
        <v>476</v>
      </c>
      <c r="H5" s="202" t="s">
        <v>479</v>
      </c>
      <c r="I5" s="202" t="s">
        <v>495</v>
      </c>
      <c r="J5" s="202" t="s">
        <v>456</v>
      </c>
      <c r="K5" s="202" t="s">
        <v>455</v>
      </c>
      <c r="L5" s="202" t="s">
        <v>467</v>
      </c>
      <c r="M5" s="202" t="s">
        <v>457</v>
      </c>
      <c r="N5" s="202" t="s">
        <v>454</v>
      </c>
      <c r="O5" s="202" t="s">
        <v>493</v>
      </c>
      <c r="P5" s="202"/>
      <c r="Q5" s="201"/>
      <c r="R5" s="208"/>
      <c r="S5" s="223"/>
    </row>
    <row r="6" spans="1:19" s="42" customFormat="1" ht="72.75" customHeight="1">
      <c r="A6" s="201"/>
      <c r="B6" s="209"/>
      <c r="C6" s="201"/>
      <c r="D6" s="205"/>
      <c r="E6" s="201"/>
      <c r="F6" s="201"/>
      <c r="G6" s="206"/>
      <c r="H6" s="214"/>
      <c r="I6" s="214"/>
      <c r="J6" s="149"/>
      <c r="K6" s="225"/>
      <c r="L6" s="225"/>
      <c r="M6" s="214"/>
      <c r="N6" s="214"/>
      <c r="O6" s="214"/>
      <c r="P6" s="214"/>
      <c r="Q6" s="201"/>
      <c r="R6" s="209"/>
      <c r="S6" s="223"/>
    </row>
    <row r="7" spans="1:19" ht="39" customHeight="1">
      <c r="A7" s="198" t="s">
        <v>233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2"/>
      <c r="S7" s="43"/>
    </row>
    <row r="8" spans="1:19" ht="125.25" customHeight="1">
      <c r="A8" s="44" t="s">
        <v>123</v>
      </c>
      <c r="B8" s="45" t="s">
        <v>57</v>
      </c>
      <c r="C8" s="44" t="s">
        <v>100</v>
      </c>
      <c r="D8" s="46" t="s">
        <v>47</v>
      </c>
      <c r="E8" s="46" t="s">
        <v>324</v>
      </c>
      <c r="F8" s="46" t="s">
        <v>268</v>
      </c>
      <c r="G8" s="47">
        <v>51.5</v>
      </c>
      <c r="H8" s="47"/>
      <c r="I8" s="47">
        <v>40</v>
      </c>
      <c r="J8" s="47">
        <v>55</v>
      </c>
      <c r="K8" s="52">
        <v>48</v>
      </c>
      <c r="L8" s="53">
        <v>59</v>
      </c>
      <c r="M8" s="53">
        <v>46.5</v>
      </c>
      <c r="N8" s="53"/>
      <c r="O8" s="53"/>
      <c r="P8" s="86"/>
      <c r="Q8" s="46">
        <f>COUNT(G8:P8)</f>
        <v>6</v>
      </c>
      <c r="R8" s="49">
        <f>STDEVA(G8:P8)/(SUM(G8:P8)/COUNTIF(G8:P8,"&gt;0"))</f>
        <v>0.13401492454200764</v>
      </c>
      <c r="S8" s="43">
        <f>1/Q8*(SUM(G8:P8))</f>
        <v>50</v>
      </c>
    </row>
    <row r="9" spans="1:19" ht="123.75" customHeight="1">
      <c r="A9" s="44" t="s">
        <v>123</v>
      </c>
      <c r="B9" s="45" t="s">
        <v>57</v>
      </c>
      <c r="C9" s="44" t="s">
        <v>100</v>
      </c>
      <c r="D9" s="46" t="s">
        <v>46</v>
      </c>
      <c r="E9" s="46" t="s">
        <v>325</v>
      </c>
      <c r="F9" s="46" t="s">
        <v>268</v>
      </c>
      <c r="G9" s="47">
        <v>50</v>
      </c>
      <c r="H9" s="47"/>
      <c r="I9" s="47">
        <v>39</v>
      </c>
      <c r="J9" s="47">
        <v>53</v>
      </c>
      <c r="K9" s="52">
        <v>45</v>
      </c>
      <c r="L9" s="53">
        <v>55</v>
      </c>
      <c r="M9" s="53">
        <v>45</v>
      </c>
      <c r="N9" s="53"/>
      <c r="O9" s="53"/>
      <c r="P9" s="86"/>
      <c r="Q9" s="46">
        <f>COUNT(G9:P9)</f>
        <v>6</v>
      </c>
      <c r="R9" s="49">
        <f>STDEVA(G9:P9)/(SUM(G9:P9)/COUNTIF(G9:P9,"&gt;0"))</f>
        <v>0.12432727595477282</v>
      </c>
      <c r="S9" s="43">
        <f>1/Q9*(SUM(G9:P9))</f>
        <v>47.83333333333333</v>
      </c>
    </row>
    <row r="10" spans="1:19" ht="123" customHeight="1">
      <c r="A10" s="44" t="s">
        <v>123</v>
      </c>
      <c r="B10" s="45" t="s">
        <v>57</v>
      </c>
      <c r="C10" s="44" t="s">
        <v>100</v>
      </c>
      <c r="D10" s="46" t="s">
        <v>46</v>
      </c>
      <c r="E10" s="46" t="s">
        <v>326</v>
      </c>
      <c r="F10" s="46" t="s">
        <v>269</v>
      </c>
      <c r="G10" s="47"/>
      <c r="H10" s="47"/>
      <c r="I10" s="47"/>
      <c r="J10" s="47"/>
      <c r="K10" s="52">
        <v>52</v>
      </c>
      <c r="L10" s="53">
        <v>80</v>
      </c>
      <c r="M10" s="53"/>
      <c r="N10" s="53"/>
      <c r="O10" s="53">
        <v>65</v>
      </c>
      <c r="P10" s="86"/>
      <c r="Q10" s="46">
        <f>COUNT(G10:P10)</f>
        <v>3</v>
      </c>
      <c r="R10" s="49">
        <f>STDEVA(G10:P10)/(SUM(G10:P10)/COUNTIF(G10:P10,"&gt;0"))</f>
        <v>0.21337918331963132</v>
      </c>
      <c r="S10" s="43">
        <f>1/Q10*(SUM(G10:P10))</f>
        <v>65.66666666666666</v>
      </c>
    </row>
    <row r="11" spans="1:19" ht="94.5" customHeight="1">
      <c r="A11" s="44" t="s">
        <v>123</v>
      </c>
      <c r="B11" s="45" t="s">
        <v>39</v>
      </c>
      <c r="C11" s="44" t="s">
        <v>100</v>
      </c>
      <c r="D11" s="46" t="s">
        <v>40</v>
      </c>
      <c r="E11" s="46" t="s">
        <v>327</v>
      </c>
      <c r="F11" s="46" t="s">
        <v>477</v>
      </c>
      <c r="G11" s="47"/>
      <c r="H11" s="47">
        <v>43.75</v>
      </c>
      <c r="I11" s="47"/>
      <c r="J11" s="47">
        <v>55</v>
      </c>
      <c r="K11" s="52">
        <v>54</v>
      </c>
      <c r="L11" s="52">
        <v>75</v>
      </c>
      <c r="M11" s="52"/>
      <c r="N11" s="52">
        <v>55</v>
      </c>
      <c r="O11" s="52"/>
      <c r="P11" s="48"/>
      <c r="Q11" s="46">
        <f>COUNT(G11:P11)</f>
        <v>5</v>
      </c>
      <c r="R11" s="49">
        <f>STDEVA(G11:P11)/(SUM(G11:P11)/COUNTIF(G11:P11,"&gt;0"))</f>
        <v>0.20075796772790935</v>
      </c>
      <c r="S11" s="43">
        <f>1/Q11*(SUM(G11:P11))</f>
        <v>56.550000000000004</v>
      </c>
    </row>
    <row r="12" spans="1:19" ht="30.75" customHeight="1">
      <c r="A12" s="44"/>
      <c r="B12" s="45"/>
      <c r="C12" s="44"/>
      <c r="D12" s="46"/>
      <c r="E12" s="46"/>
      <c r="F12" s="46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6"/>
      <c r="R12" s="49"/>
      <c r="S12" s="48"/>
    </row>
    <row r="13" spans="1:19" ht="39.75" customHeight="1">
      <c r="A13" s="201" t="s">
        <v>120</v>
      </c>
      <c r="B13" s="203" t="s">
        <v>209</v>
      </c>
      <c r="C13" s="201" t="s">
        <v>89</v>
      </c>
      <c r="D13" s="203" t="s">
        <v>177</v>
      </c>
      <c r="E13" s="201" t="s">
        <v>119</v>
      </c>
      <c r="F13" s="201" t="s">
        <v>77</v>
      </c>
      <c r="G13" s="213" t="s">
        <v>144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03" t="s">
        <v>125</v>
      </c>
      <c r="R13" s="203" t="s">
        <v>126</v>
      </c>
      <c r="S13" s="219" t="s">
        <v>485</v>
      </c>
    </row>
    <row r="14" spans="1:22" ht="61.5" customHeight="1">
      <c r="A14" s="201"/>
      <c r="B14" s="208"/>
      <c r="C14" s="201"/>
      <c r="D14" s="204"/>
      <c r="E14" s="201"/>
      <c r="F14" s="201"/>
      <c r="G14" s="202" t="s">
        <v>476</v>
      </c>
      <c r="H14" s="202" t="s">
        <v>479</v>
      </c>
      <c r="I14" s="202" t="s">
        <v>495</v>
      </c>
      <c r="J14" s="202" t="s">
        <v>456</v>
      </c>
      <c r="K14" s="202" t="s">
        <v>455</v>
      </c>
      <c r="L14" s="202" t="s">
        <v>467</v>
      </c>
      <c r="M14" s="202" t="s">
        <v>457</v>
      </c>
      <c r="N14" s="202" t="s">
        <v>494</v>
      </c>
      <c r="O14" s="202"/>
      <c r="P14" s="202"/>
      <c r="Q14" s="208"/>
      <c r="R14" s="208"/>
      <c r="S14" s="219"/>
      <c r="V14" s="215"/>
    </row>
    <row r="15" spans="1:22" ht="70.5" customHeight="1">
      <c r="A15" s="201"/>
      <c r="B15" s="209"/>
      <c r="C15" s="201"/>
      <c r="D15" s="205"/>
      <c r="E15" s="201"/>
      <c r="F15" s="201"/>
      <c r="G15" s="206"/>
      <c r="H15" s="214"/>
      <c r="I15" s="217"/>
      <c r="J15" s="149"/>
      <c r="K15" s="218"/>
      <c r="L15" s="218"/>
      <c r="M15" s="218"/>
      <c r="N15" s="214"/>
      <c r="O15" s="214"/>
      <c r="P15" s="214"/>
      <c r="Q15" s="209"/>
      <c r="R15" s="209"/>
      <c r="S15" s="219"/>
      <c r="V15" s="216"/>
    </row>
    <row r="16" spans="1:19" ht="34.5" customHeight="1">
      <c r="A16" s="198" t="s">
        <v>234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2"/>
      <c r="S16" s="110"/>
    </row>
    <row r="17" spans="1:19" ht="143.25" customHeight="1">
      <c r="A17" s="44" t="s">
        <v>124</v>
      </c>
      <c r="B17" s="45" t="s">
        <v>58</v>
      </c>
      <c r="C17" s="44" t="s">
        <v>100</v>
      </c>
      <c r="D17" s="44" t="s">
        <v>45</v>
      </c>
      <c r="E17" s="1" t="s">
        <v>405</v>
      </c>
      <c r="F17" s="46" t="s">
        <v>268</v>
      </c>
      <c r="G17" s="47">
        <v>53</v>
      </c>
      <c r="H17" s="47">
        <v>44.33</v>
      </c>
      <c r="I17" s="52">
        <v>38</v>
      </c>
      <c r="J17" s="52">
        <v>60</v>
      </c>
      <c r="K17" s="52">
        <v>52</v>
      </c>
      <c r="L17" s="52">
        <v>55</v>
      </c>
      <c r="M17" s="52">
        <v>53</v>
      </c>
      <c r="N17" s="52"/>
      <c r="O17" s="48"/>
      <c r="P17" s="48"/>
      <c r="Q17" s="46">
        <f>COUNT(G17:P17)</f>
        <v>7</v>
      </c>
      <c r="R17" s="49">
        <f>STDEVA(G17:P17)/(SUM(G17:P17)/COUNTIF(G17:P17,"&gt;0"))</f>
        <v>0.1436638386530629</v>
      </c>
      <c r="S17" s="43">
        <f>1/Q17*(SUM(G17:P17))</f>
        <v>50.76142857142857</v>
      </c>
    </row>
    <row r="18" spans="1:19" ht="140.25" customHeight="1">
      <c r="A18" s="44" t="s">
        <v>124</v>
      </c>
      <c r="B18" s="45" t="s">
        <v>58</v>
      </c>
      <c r="C18" s="44" t="s">
        <v>100</v>
      </c>
      <c r="D18" s="44" t="s">
        <v>44</v>
      </c>
      <c r="E18" s="1" t="s">
        <v>406</v>
      </c>
      <c r="F18" s="46" t="s">
        <v>270</v>
      </c>
      <c r="G18" s="47"/>
      <c r="H18" s="47">
        <v>47.5</v>
      </c>
      <c r="I18" s="52"/>
      <c r="J18" s="52"/>
      <c r="K18" s="52">
        <v>60</v>
      </c>
      <c r="L18" s="52">
        <v>52</v>
      </c>
      <c r="M18" s="52"/>
      <c r="N18" s="52">
        <v>63</v>
      </c>
      <c r="O18" s="48"/>
      <c r="P18" s="48"/>
      <c r="Q18" s="46">
        <f>COUNT(G18:P18)</f>
        <v>4</v>
      </c>
      <c r="R18" s="49">
        <f>STDEVA(G18:P18)/(SUM(G18:P18)/COUNTIF(G18:P18,"&gt;0"))</f>
        <v>0.12825405079145763</v>
      </c>
      <c r="S18" s="43">
        <f>1/Q18*(SUM(G18:P18))</f>
        <v>55.625</v>
      </c>
    </row>
    <row r="19" spans="1:19" ht="179.25" customHeight="1">
      <c r="A19" s="44" t="s">
        <v>136</v>
      </c>
      <c r="B19" s="45" t="s">
        <v>59</v>
      </c>
      <c r="C19" s="44" t="s">
        <v>100</v>
      </c>
      <c r="D19" s="44" t="s">
        <v>49</v>
      </c>
      <c r="E19" s="46" t="s">
        <v>328</v>
      </c>
      <c r="F19" s="46" t="s">
        <v>270</v>
      </c>
      <c r="G19" s="47">
        <v>110</v>
      </c>
      <c r="H19" s="47">
        <v>57.2</v>
      </c>
      <c r="I19" s="52"/>
      <c r="J19" s="52"/>
      <c r="K19" s="52">
        <v>150</v>
      </c>
      <c r="L19" s="52">
        <v>102</v>
      </c>
      <c r="M19" s="52">
        <v>138</v>
      </c>
      <c r="N19" s="52"/>
      <c r="O19" s="48"/>
      <c r="P19" s="48"/>
      <c r="Q19" s="46">
        <f>COUNT(G19:P19)</f>
        <v>5</v>
      </c>
      <c r="R19" s="49">
        <f>STDEVA(G19:P19)/(SUM(G19:P19)/COUNTIF(G19:P19,"&gt;0"))</f>
        <v>0.3243333914776744</v>
      </c>
      <c r="S19" s="43">
        <f>1/Q19*(SUM(G19:P19))</f>
        <v>111.44000000000001</v>
      </c>
    </row>
    <row r="20" spans="1:19" ht="180.75" customHeight="1">
      <c r="A20" s="44" t="s">
        <v>136</v>
      </c>
      <c r="B20" s="45" t="s">
        <v>59</v>
      </c>
      <c r="C20" s="44" t="s">
        <v>100</v>
      </c>
      <c r="D20" s="44" t="s">
        <v>48</v>
      </c>
      <c r="E20" s="46" t="s">
        <v>328</v>
      </c>
      <c r="F20" s="46" t="s">
        <v>270</v>
      </c>
      <c r="G20" s="47"/>
      <c r="H20" s="47">
        <v>57.2</v>
      </c>
      <c r="I20" s="52">
        <v>120</v>
      </c>
      <c r="J20" s="52">
        <v>120</v>
      </c>
      <c r="K20" s="52">
        <v>150</v>
      </c>
      <c r="L20" s="52">
        <v>102</v>
      </c>
      <c r="M20" s="52">
        <v>138</v>
      </c>
      <c r="N20" s="52"/>
      <c r="O20" s="48"/>
      <c r="P20" s="48"/>
      <c r="Q20" s="46">
        <f>COUNT(G20:P20)</f>
        <v>6</v>
      </c>
      <c r="R20" s="49">
        <f>STDEVA(G20:P20)/(SUM(G20:P20)/COUNTIF(G20:P20,"&gt;0"))</f>
        <v>0.2845993680545804</v>
      </c>
      <c r="S20" s="43">
        <f>1/Q20*(SUM(G20:P20))</f>
        <v>114.53333333333333</v>
      </c>
    </row>
    <row r="21" spans="1:19" ht="153" customHeight="1">
      <c r="A21" s="50" t="s">
        <v>151</v>
      </c>
      <c r="B21" s="51" t="s">
        <v>63</v>
      </c>
      <c r="C21" s="50" t="s">
        <v>100</v>
      </c>
      <c r="D21" s="44" t="s">
        <v>38</v>
      </c>
      <c r="E21" s="46" t="s">
        <v>329</v>
      </c>
      <c r="F21" s="46" t="s">
        <v>274</v>
      </c>
      <c r="G21" s="47">
        <v>74</v>
      </c>
      <c r="H21" s="47">
        <v>51.6</v>
      </c>
      <c r="I21" s="52">
        <v>66</v>
      </c>
      <c r="J21" s="52">
        <v>105</v>
      </c>
      <c r="K21" s="52"/>
      <c r="L21" s="52">
        <v>104</v>
      </c>
      <c r="M21" s="52">
        <v>54.5</v>
      </c>
      <c r="N21" s="52"/>
      <c r="O21" s="48"/>
      <c r="P21" s="48"/>
      <c r="Q21" s="46">
        <f>COUNT(G21:P21)</f>
        <v>6</v>
      </c>
      <c r="R21" s="49">
        <f>STDEVA(G21:P21)/(SUM(G21:P21)/COUNTIF(G21:P21,"&gt;0"))</f>
        <v>0.311233966917656</v>
      </c>
      <c r="S21" s="43">
        <f>1/Q21*(SUM(G21:P21))</f>
        <v>75.85</v>
      </c>
    </row>
    <row r="22" spans="1:19" ht="29.25" customHeight="1">
      <c r="A22" s="44"/>
      <c r="B22" s="45"/>
      <c r="C22" s="44"/>
      <c r="D22" s="46"/>
      <c r="E22" s="46"/>
      <c r="F22" s="46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6"/>
      <c r="R22" s="49"/>
      <c r="S22" s="48"/>
    </row>
    <row r="23" spans="1:19" ht="25.5" customHeight="1">
      <c r="A23" s="201" t="s">
        <v>120</v>
      </c>
      <c r="B23" s="201" t="s">
        <v>209</v>
      </c>
      <c r="C23" s="201" t="s">
        <v>89</v>
      </c>
      <c r="D23" s="201" t="s">
        <v>177</v>
      </c>
      <c r="E23" s="201" t="s">
        <v>119</v>
      </c>
      <c r="F23" s="201" t="s">
        <v>77</v>
      </c>
      <c r="G23" s="213" t="s">
        <v>144</v>
      </c>
      <c r="H23" s="213"/>
      <c r="I23" s="213"/>
      <c r="J23" s="213"/>
      <c r="K23" s="213"/>
      <c r="L23" s="213"/>
      <c r="M23" s="213"/>
      <c r="N23" s="213"/>
      <c r="O23" s="213"/>
      <c r="P23" s="213"/>
      <c r="Q23" s="201" t="s">
        <v>125</v>
      </c>
      <c r="R23" s="201" t="s">
        <v>126</v>
      </c>
      <c r="S23" s="219" t="s">
        <v>486</v>
      </c>
    </row>
    <row r="24" spans="1:19" ht="61.5" customHeight="1">
      <c r="A24" s="201"/>
      <c r="B24" s="201"/>
      <c r="C24" s="201"/>
      <c r="D24" s="227"/>
      <c r="E24" s="201"/>
      <c r="F24" s="201"/>
      <c r="G24" s="202" t="s">
        <v>478</v>
      </c>
      <c r="H24" s="202" t="s">
        <v>479</v>
      </c>
      <c r="I24" s="202" t="s">
        <v>495</v>
      </c>
      <c r="J24" s="202" t="s">
        <v>456</v>
      </c>
      <c r="K24" s="202" t="s">
        <v>455</v>
      </c>
      <c r="L24" s="202" t="s">
        <v>467</v>
      </c>
      <c r="M24" s="202" t="s">
        <v>457</v>
      </c>
      <c r="N24" s="202" t="s">
        <v>454</v>
      </c>
      <c r="O24" s="202" t="s">
        <v>493</v>
      </c>
      <c r="P24" s="202"/>
      <c r="Q24" s="201"/>
      <c r="R24" s="201"/>
      <c r="S24" s="223"/>
    </row>
    <row r="25" spans="1:19" ht="66.75" customHeight="1">
      <c r="A25" s="201"/>
      <c r="B25" s="201"/>
      <c r="C25" s="201"/>
      <c r="D25" s="227"/>
      <c r="E25" s="201"/>
      <c r="F25" s="201"/>
      <c r="G25" s="206"/>
      <c r="H25" s="226"/>
      <c r="I25" s="226"/>
      <c r="J25" s="149"/>
      <c r="K25" s="225"/>
      <c r="L25" s="225"/>
      <c r="M25" s="225"/>
      <c r="N25" s="225"/>
      <c r="O25" s="214"/>
      <c r="P25" s="214"/>
      <c r="Q25" s="201"/>
      <c r="R25" s="201"/>
      <c r="S25" s="223"/>
    </row>
    <row r="26" spans="1:19" ht="35.25" customHeight="1">
      <c r="A26" s="198" t="s">
        <v>484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2"/>
      <c r="S26" s="110"/>
    </row>
    <row r="27" spans="1:19" ht="179.25" customHeight="1">
      <c r="A27" s="44" t="s">
        <v>127</v>
      </c>
      <c r="B27" s="45" t="s">
        <v>60</v>
      </c>
      <c r="C27" s="44" t="s">
        <v>90</v>
      </c>
      <c r="D27" s="44" t="s">
        <v>50</v>
      </c>
      <c r="E27" s="1" t="s">
        <v>376</v>
      </c>
      <c r="F27" s="46" t="s">
        <v>271</v>
      </c>
      <c r="G27" s="53">
        <v>180</v>
      </c>
      <c r="H27" s="53">
        <v>143.4</v>
      </c>
      <c r="I27" s="53">
        <v>215</v>
      </c>
      <c r="J27" s="53">
        <v>200</v>
      </c>
      <c r="K27" s="53">
        <v>240</v>
      </c>
      <c r="L27" s="53">
        <v>220</v>
      </c>
      <c r="M27" s="53">
        <v>193</v>
      </c>
      <c r="N27" s="53"/>
      <c r="O27" s="53">
        <v>250</v>
      </c>
      <c r="P27" s="86"/>
      <c r="Q27" s="46">
        <f>COUNT(G27:P27)</f>
        <v>8</v>
      </c>
      <c r="R27" s="49">
        <f>STDEVA(G27:P27)/(SUM(G27:P27)/COUNTIF(G27:P27,"&gt;0"))</f>
        <v>0.16644080799400268</v>
      </c>
      <c r="S27" s="90">
        <f>1/Q27*(SUM(G27:P27))</f>
        <v>205.175</v>
      </c>
    </row>
    <row r="28" spans="1:19" ht="150" customHeight="1">
      <c r="A28" s="44" t="s">
        <v>127</v>
      </c>
      <c r="B28" s="45" t="s">
        <v>60</v>
      </c>
      <c r="C28" s="44" t="s">
        <v>90</v>
      </c>
      <c r="D28" s="44" t="s">
        <v>43</v>
      </c>
      <c r="E28" s="1" t="s">
        <v>376</v>
      </c>
      <c r="F28" s="46" t="s">
        <v>272</v>
      </c>
      <c r="G28" s="53"/>
      <c r="H28" s="53"/>
      <c r="I28" s="53"/>
      <c r="J28" s="53"/>
      <c r="K28" s="53">
        <v>240</v>
      </c>
      <c r="L28" s="53">
        <v>250</v>
      </c>
      <c r="M28" s="53">
        <v>177</v>
      </c>
      <c r="N28" s="53">
        <v>200</v>
      </c>
      <c r="O28" s="53"/>
      <c r="P28" s="86"/>
      <c r="Q28" s="46">
        <f>COUNT(G28:P28)</f>
        <v>4</v>
      </c>
      <c r="R28" s="49">
        <f>STDEVA(G28:P28)/(SUM(G28:P28)/COUNTIF(G28:P28,"&gt;0"))</f>
        <v>0.15773667043042947</v>
      </c>
      <c r="S28" s="90">
        <f>1/Q28*(SUM(G28:P28))</f>
        <v>216.75</v>
      </c>
    </row>
    <row r="29" spans="1:19" ht="141.75" customHeight="1">
      <c r="A29" s="44" t="s">
        <v>128</v>
      </c>
      <c r="B29" s="45" t="s">
        <v>61</v>
      </c>
      <c r="C29" s="44" t="s">
        <v>90</v>
      </c>
      <c r="D29" s="44" t="s">
        <v>42</v>
      </c>
      <c r="E29" s="1" t="s">
        <v>408</v>
      </c>
      <c r="F29" s="46" t="s">
        <v>118</v>
      </c>
      <c r="G29" s="53">
        <v>250</v>
      </c>
      <c r="H29" s="53">
        <v>180.75</v>
      </c>
      <c r="I29" s="53"/>
      <c r="J29" s="53"/>
      <c r="K29" s="53"/>
      <c r="L29" s="53">
        <v>280</v>
      </c>
      <c r="M29" s="53">
        <v>189</v>
      </c>
      <c r="N29" s="53">
        <v>300</v>
      </c>
      <c r="O29" s="53"/>
      <c r="P29" s="86"/>
      <c r="Q29" s="46">
        <f>COUNT(G29:P29)</f>
        <v>5</v>
      </c>
      <c r="R29" s="49">
        <f>STDEVA(G29:P29)/(SUM(G29:P29)/COUNTIF(G29:P29,"&gt;0"))</f>
        <v>0.2225981593206698</v>
      </c>
      <c r="S29" s="90">
        <f>1/Q29*(SUM(G29:P29))</f>
        <v>239.95000000000002</v>
      </c>
    </row>
    <row r="30" spans="1:19" ht="111" customHeight="1">
      <c r="A30" s="44" t="s">
        <v>128</v>
      </c>
      <c r="B30" s="45" t="s">
        <v>61</v>
      </c>
      <c r="C30" s="44" t="s">
        <v>90</v>
      </c>
      <c r="D30" s="44" t="s">
        <v>41</v>
      </c>
      <c r="E30" s="1" t="s">
        <v>407</v>
      </c>
      <c r="F30" s="46" t="s">
        <v>272</v>
      </c>
      <c r="G30" s="47">
        <v>280</v>
      </c>
      <c r="H30" s="53"/>
      <c r="I30" s="53"/>
      <c r="J30" s="53"/>
      <c r="K30" s="53"/>
      <c r="L30" s="53">
        <v>300</v>
      </c>
      <c r="M30" s="53">
        <v>267.5</v>
      </c>
      <c r="N30" s="53"/>
      <c r="O30" s="53"/>
      <c r="P30" s="86"/>
      <c r="Q30" s="46">
        <f>COUNT(G30:P30)</f>
        <v>3</v>
      </c>
      <c r="R30" s="49">
        <f>STDEVA(G30:P30)/(SUM(G30:P30)/COUNTIF(G30:P30,"&gt;0"))</f>
        <v>0.05803042941860177</v>
      </c>
      <c r="S30" s="90">
        <f>1/Q30*(SUM(G30:P30))</f>
        <v>282.5</v>
      </c>
    </row>
    <row r="31" spans="1:19" ht="28.5" customHeight="1">
      <c r="A31" s="44"/>
      <c r="B31" s="45"/>
      <c r="C31" s="44"/>
      <c r="D31" s="46"/>
      <c r="E31" s="46"/>
      <c r="F31" s="46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6"/>
      <c r="R31" s="49"/>
      <c r="S31" s="48"/>
    </row>
    <row r="32" spans="1:19" ht="29.25" customHeight="1">
      <c r="A32" s="201" t="s">
        <v>120</v>
      </c>
      <c r="B32" s="203" t="s">
        <v>209</v>
      </c>
      <c r="C32" s="201" t="s">
        <v>89</v>
      </c>
      <c r="D32" s="203" t="s">
        <v>177</v>
      </c>
      <c r="E32" s="201" t="s">
        <v>119</v>
      </c>
      <c r="F32" s="201" t="s">
        <v>77</v>
      </c>
      <c r="G32" s="213" t="s">
        <v>144</v>
      </c>
      <c r="H32" s="213"/>
      <c r="I32" s="213"/>
      <c r="J32" s="213"/>
      <c r="K32" s="213"/>
      <c r="L32" s="213"/>
      <c r="M32" s="213"/>
      <c r="N32" s="213"/>
      <c r="O32" s="213"/>
      <c r="P32" s="213"/>
      <c r="Q32" s="201" t="s">
        <v>125</v>
      </c>
      <c r="R32" s="203" t="s">
        <v>126</v>
      </c>
      <c r="S32" s="219" t="s">
        <v>487</v>
      </c>
    </row>
    <row r="33" spans="1:19" ht="61.5" customHeight="1">
      <c r="A33" s="201"/>
      <c r="B33" s="208"/>
      <c r="C33" s="201"/>
      <c r="D33" s="204"/>
      <c r="E33" s="201"/>
      <c r="F33" s="201"/>
      <c r="G33" s="202" t="s">
        <v>454</v>
      </c>
      <c r="H33" s="202" t="s">
        <v>495</v>
      </c>
      <c r="I33" s="202" t="s">
        <v>456</v>
      </c>
      <c r="J33" s="202" t="s">
        <v>455</v>
      </c>
      <c r="K33" s="202" t="s">
        <v>467</v>
      </c>
      <c r="L33" s="202" t="s">
        <v>457</v>
      </c>
      <c r="M33" s="202"/>
      <c r="N33" s="202"/>
      <c r="O33" s="202"/>
      <c r="P33" s="202"/>
      <c r="Q33" s="201"/>
      <c r="R33" s="208"/>
      <c r="S33" s="223"/>
    </row>
    <row r="34" spans="1:19" ht="69.75" customHeight="1">
      <c r="A34" s="201"/>
      <c r="B34" s="209"/>
      <c r="C34" s="201"/>
      <c r="D34" s="205"/>
      <c r="E34" s="201"/>
      <c r="F34" s="201"/>
      <c r="G34" s="206"/>
      <c r="H34" s="218"/>
      <c r="I34" s="214"/>
      <c r="J34" s="149"/>
      <c r="K34" s="214"/>
      <c r="L34" s="214"/>
      <c r="M34" s="214"/>
      <c r="N34" s="214"/>
      <c r="O34" s="214"/>
      <c r="P34" s="214"/>
      <c r="Q34" s="201"/>
      <c r="R34" s="209"/>
      <c r="S34" s="223"/>
    </row>
    <row r="35" spans="1:19" ht="45.75" customHeight="1">
      <c r="A35" s="198" t="s">
        <v>170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2"/>
      <c r="S35" s="110"/>
    </row>
    <row r="36" spans="1:19" ht="141.75" customHeight="1">
      <c r="A36" s="104" t="s">
        <v>129</v>
      </c>
      <c r="B36" s="105" t="s">
        <v>448</v>
      </c>
      <c r="C36" s="104" t="s">
        <v>90</v>
      </c>
      <c r="D36" s="104" t="s">
        <v>290</v>
      </c>
      <c r="E36" s="106" t="s">
        <v>442</v>
      </c>
      <c r="F36" s="106" t="s">
        <v>117</v>
      </c>
      <c r="G36" s="47"/>
      <c r="H36" s="47">
        <v>520</v>
      </c>
      <c r="I36" s="52">
        <v>530</v>
      </c>
      <c r="J36" s="52"/>
      <c r="K36" s="52"/>
      <c r="L36" s="52">
        <v>533</v>
      </c>
      <c r="M36" s="120"/>
      <c r="N36" s="48"/>
      <c r="O36" s="48"/>
      <c r="P36" s="48"/>
      <c r="Q36" s="46">
        <f>COUNT(G36:P36)</f>
        <v>3</v>
      </c>
      <c r="R36" s="49">
        <f>STDEVA(G36:P36)/(SUM(G36:P36)/COUNTIF(G36:P36,"&gt;0"))</f>
        <v>0.01289992284059516</v>
      </c>
      <c r="S36" s="43">
        <f>1/Q36*(SUM(G36:P36))</f>
        <v>527.6666666666666</v>
      </c>
    </row>
    <row r="37" spans="1:19" ht="112.5" customHeight="1">
      <c r="A37" s="44" t="s">
        <v>378</v>
      </c>
      <c r="B37" s="45" t="s">
        <v>62</v>
      </c>
      <c r="C37" s="44" t="s">
        <v>90</v>
      </c>
      <c r="D37" s="63" t="s">
        <v>273</v>
      </c>
      <c r="E37" s="46" t="s">
        <v>377</v>
      </c>
      <c r="F37" s="46" t="s">
        <v>118</v>
      </c>
      <c r="G37" s="47">
        <v>450</v>
      </c>
      <c r="H37" s="47"/>
      <c r="I37" s="52">
        <v>460</v>
      </c>
      <c r="J37" s="52">
        <v>500</v>
      </c>
      <c r="K37" s="52">
        <v>480</v>
      </c>
      <c r="L37" s="52">
        <v>500</v>
      </c>
      <c r="M37" s="52"/>
      <c r="N37" s="48"/>
      <c r="O37" s="48"/>
      <c r="P37" s="48"/>
      <c r="Q37" s="46">
        <f>COUNT(G37:P37)</f>
        <v>5</v>
      </c>
      <c r="R37" s="49">
        <f>STDEVA(G37:P37)/(SUM(G37:P37)/COUNTIF(G37:P37,"&gt;0"))</f>
        <v>0.047706084732181506</v>
      </c>
      <c r="S37" s="43">
        <f>1/Q37*(SUM(G37:P37))</f>
        <v>478</v>
      </c>
    </row>
    <row r="40" spans="1:19" ht="15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</row>
    <row r="41" spans="1:19" ht="15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</row>
    <row r="42" spans="1:19" ht="15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</row>
  </sheetData>
  <sheetProtection/>
  <mergeCells count="88">
    <mergeCell ref="M5:M6"/>
    <mergeCell ref="J5:J6"/>
    <mergeCell ref="J24:J25"/>
    <mergeCell ref="P5:P6"/>
    <mergeCell ref="L5:L6"/>
    <mergeCell ref="A7:R7"/>
    <mergeCell ref="D13:D15"/>
    <mergeCell ref="R13:R15"/>
    <mergeCell ref="Q4:Q6"/>
    <mergeCell ref="G4:P4"/>
    <mergeCell ref="G5:G6"/>
    <mergeCell ref="R4:R6"/>
    <mergeCell ref="O5:O6"/>
    <mergeCell ref="K5:K6"/>
    <mergeCell ref="D4:D6"/>
    <mergeCell ref="B32:B34"/>
    <mergeCell ref="D32:D34"/>
    <mergeCell ref="A26:R26"/>
    <mergeCell ref="K24:K25"/>
    <mergeCell ref="L24:L25"/>
    <mergeCell ref="C13:C15"/>
    <mergeCell ref="C32:C34"/>
    <mergeCell ref="M24:M25"/>
    <mergeCell ref="J33:J34"/>
    <mergeCell ref="J14:J15"/>
    <mergeCell ref="E32:E34"/>
    <mergeCell ref="E13:E15"/>
    <mergeCell ref="B23:B25"/>
    <mergeCell ref="F23:F25"/>
    <mergeCell ref="H24:H25"/>
    <mergeCell ref="B4:B6"/>
    <mergeCell ref="C23:C25"/>
    <mergeCell ref="A16:R16"/>
    <mergeCell ref="D23:D25"/>
    <mergeCell ref="K33:K34"/>
    <mergeCell ref="F4:F6"/>
    <mergeCell ref="N5:N6"/>
    <mergeCell ref="H5:H6"/>
    <mergeCell ref="I5:I6"/>
    <mergeCell ref="R32:R34"/>
    <mergeCell ref="I33:I34"/>
    <mergeCell ref="P33:P34"/>
    <mergeCell ref="O24:O25"/>
    <mergeCell ref="G24:G25"/>
    <mergeCell ref="H33:H34"/>
    <mergeCell ref="Q1:S1"/>
    <mergeCell ref="A3:S3"/>
    <mergeCell ref="A4:A6"/>
    <mergeCell ref="C4:C6"/>
    <mergeCell ref="E4:E6"/>
    <mergeCell ref="R23:R25"/>
    <mergeCell ref="S4:S6"/>
    <mergeCell ref="S23:S25"/>
    <mergeCell ref="N24:N25"/>
    <mergeCell ref="I24:I25"/>
    <mergeCell ref="A40:S42"/>
    <mergeCell ref="A35:R35"/>
    <mergeCell ref="S32:S34"/>
    <mergeCell ref="Q32:Q34"/>
    <mergeCell ref="A32:A34"/>
    <mergeCell ref="A23:A25"/>
    <mergeCell ref="L33:L34"/>
    <mergeCell ref="O33:O34"/>
    <mergeCell ref="N33:N34"/>
    <mergeCell ref="G23:P23"/>
    <mergeCell ref="A13:A15"/>
    <mergeCell ref="B13:B15"/>
    <mergeCell ref="H14:H15"/>
    <mergeCell ref="G13:P13"/>
    <mergeCell ref="N14:N15"/>
    <mergeCell ref="P14:P15"/>
    <mergeCell ref="G14:G15"/>
    <mergeCell ref="M14:M15"/>
    <mergeCell ref="O14:O15"/>
    <mergeCell ref="E23:E25"/>
    <mergeCell ref="K14:K15"/>
    <mergeCell ref="S13:S15"/>
    <mergeCell ref="Q23:Q25"/>
    <mergeCell ref="L14:L15"/>
    <mergeCell ref="P24:P25"/>
    <mergeCell ref="Q13:Q15"/>
    <mergeCell ref="G33:G34"/>
    <mergeCell ref="G32:P32"/>
    <mergeCell ref="M33:M34"/>
    <mergeCell ref="V14:V15"/>
    <mergeCell ref="F13:F15"/>
    <mergeCell ref="I14:I15"/>
    <mergeCell ref="F32:F34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0"/>
  <sheetViews>
    <sheetView zoomScale="75" zoomScaleNormal="75" zoomScalePageLayoutView="0" workbookViewId="0" topLeftCell="A16">
      <selection activeCell="S19" sqref="S1:S16384"/>
    </sheetView>
  </sheetViews>
  <sheetFormatPr defaultColWidth="9.140625" defaultRowHeight="15"/>
  <cols>
    <col min="1" max="1" width="26.57421875" style="121" customWidth="1"/>
    <col min="2" max="2" width="13.00390625" style="121" customWidth="1"/>
    <col min="3" max="3" width="7.28125" style="121" customWidth="1"/>
    <col min="4" max="4" width="35.7109375" style="122" customWidth="1"/>
    <col min="5" max="5" width="48.00390625" style="121" customWidth="1"/>
    <col min="6" max="6" width="27.28125" style="121" customWidth="1"/>
    <col min="7" max="7" width="16.7109375" style="123" customWidth="1"/>
    <col min="8" max="8" width="17.00390625" style="123" customWidth="1"/>
    <col min="9" max="9" width="15.140625" style="123" customWidth="1"/>
    <col min="10" max="10" width="17.140625" style="123" customWidth="1"/>
    <col min="11" max="11" width="15.57421875" style="123" customWidth="1"/>
    <col min="12" max="12" width="15.7109375" style="123" customWidth="1"/>
    <col min="13" max="13" width="15.8515625" style="123" customWidth="1"/>
    <col min="14" max="14" width="13.8515625" style="123" customWidth="1"/>
    <col min="15" max="15" width="12.8515625" style="123" customWidth="1"/>
    <col min="16" max="16" width="7.421875" style="123" customWidth="1"/>
    <col min="17" max="17" width="11.00390625" style="123" customWidth="1"/>
    <col min="18" max="18" width="19.421875" style="123" customWidth="1"/>
    <col min="19" max="16384" width="9.140625" style="121" customWidth="1"/>
  </cols>
  <sheetData>
    <row r="1" spans="16:18" ht="19.5" customHeight="1">
      <c r="P1" s="242" t="s">
        <v>150</v>
      </c>
      <c r="Q1" s="242"/>
      <c r="R1" s="242"/>
    </row>
    <row r="2" ht="15" customHeight="1"/>
    <row r="3" spans="1:18" ht="39" customHeight="1">
      <c r="A3" s="243" t="s">
        <v>483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s="122" customFormat="1" ht="24.75" customHeight="1">
      <c r="A4" s="238" t="s">
        <v>120</v>
      </c>
      <c r="B4" s="238" t="s">
        <v>209</v>
      </c>
      <c r="C4" s="238" t="s">
        <v>89</v>
      </c>
      <c r="D4" s="238" t="s">
        <v>177</v>
      </c>
      <c r="E4" s="238" t="s">
        <v>119</v>
      </c>
      <c r="F4" s="238" t="s">
        <v>76</v>
      </c>
      <c r="G4" s="235" t="s">
        <v>144</v>
      </c>
      <c r="H4" s="235"/>
      <c r="I4" s="235"/>
      <c r="J4" s="235"/>
      <c r="K4" s="235"/>
      <c r="L4" s="235"/>
      <c r="M4" s="235"/>
      <c r="N4" s="235"/>
      <c r="O4" s="235"/>
      <c r="P4" s="238" t="s">
        <v>125</v>
      </c>
      <c r="Q4" s="238" t="s">
        <v>126</v>
      </c>
      <c r="R4" s="228" t="s">
        <v>488</v>
      </c>
    </row>
    <row r="5" spans="1:18" s="122" customFormat="1" ht="95.25" customHeight="1">
      <c r="A5" s="239"/>
      <c r="B5" s="239"/>
      <c r="C5" s="239"/>
      <c r="D5" s="239"/>
      <c r="E5" s="239"/>
      <c r="F5" s="239"/>
      <c r="G5" s="93" t="s">
        <v>456</v>
      </c>
      <c r="H5" s="93" t="s">
        <v>455</v>
      </c>
      <c r="I5" s="93" t="s">
        <v>457</v>
      </c>
      <c r="J5" s="93" t="s">
        <v>467</v>
      </c>
      <c r="K5" s="93" t="s">
        <v>454</v>
      </c>
      <c r="L5" s="93" t="s">
        <v>497</v>
      </c>
      <c r="M5" s="93"/>
      <c r="N5" s="93"/>
      <c r="O5" s="93"/>
      <c r="P5" s="239"/>
      <c r="Q5" s="239"/>
      <c r="R5" s="229"/>
    </row>
    <row r="6" spans="1:18" s="125" customFormat="1" ht="35.25" customHeight="1">
      <c r="A6" s="230" t="s">
        <v>101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4"/>
      <c r="R6" s="124"/>
    </row>
    <row r="7" spans="1:18" s="125" customFormat="1" ht="108" customHeight="1">
      <c r="A7" s="95" t="s">
        <v>102</v>
      </c>
      <c r="B7" s="94" t="s">
        <v>224</v>
      </c>
      <c r="C7" s="95" t="s">
        <v>90</v>
      </c>
      <c r="D7" s="95" t="s">
        <v>187</v>
      </c>
      <c r="E7" s="96" t="s">
        <v>15</v>
      </c>
      <c r="F7" s="96" t="s">
        <v>275</v>
      </c>
      <c r="G7" s="126">
        <v>63</v>
      </c>
      <c r="H7" s="126">
        <v>60</v>
      </c>
      <c r="I7" s="127">
        <v>65</v>
      </c>
      <c r="J7" s="127">
        <v>70</v>
      </c>
      <c r="K7" s="127">
        <v>53</v>
      </c>
      <c r="L7" s="128"/>
      <c r="M7" s="128"/>
      <c r="N7" s="128"/>
      <c r="O7" s="128"/>
      <c r="P7" s="96">
        <f aca="true" t="shared" si="0" ref="P7:P17">COUNT(G7:O7)</f>
        <v>5</v>
      </c>
      <c r="Q7" s="129">
        <f aca="true" t="shared" si="1" ref="Q7:Q17">STDEVA(G7:O7)/(SUM(G7:O7)/COUNTIF(G7:O7,"&gt;0"))</f>
        <v>0.10129893248889624</v>
      </c>
      <c r="R7" s="130">
        <f aca="true" t="shared" si="2" ref="R7:R17">1/P7*(SUM(G7:O7))</f>
        <v>62.2</v>
      </c>
    </row>
    <row r="8" spans="1:18" s="125" customFormat="1" ht="98.25" customHeight="1">
      <c r="A8" s="95" t="s">
        <v>137</v>
      </c>
      <c r="B8" s="94" t="s">
        <v>225</v>
      </c>
      <c r="C8" s="95" t="s">
        <v>90</v>
      </c>
      <c r="D8" s="95" t="s">
        <v>188</v>
      </c>
      <c r="E8" s="96" t="s">
        <v>332</v>
      </c>
      <c r="F8" s="96" t="s">
        <v>275</v>
      </c>
      <c r="G8" s="126">
        <v>40</v>
      </c>
      <c r="H8" s="126"/>
      <c r="I8" s="127">
        <v>41</v>
      </c>
      <c r="J8" s="127"/>
      <c r="K8" s="127">
        <v>40</v>
      </c>
      <c r="L8" s="128">
        <v>28</v>
      </c>
      <c r="M8" s="128"/>
      <c r="N8" s="128"/>
      <c r="O8" s="128"/>
      <c r="P8" s="96">
        <f t="shared" si="0"/>
        <v>4</v>
      </c>
      <c r="Q8" s="129">
        <f t="shared" si="1"/>
        <v>0.16603109901816082</v>
      </c>
      <c r="R8" s="130">
        <f t="shared" si="2"/>
        <v>37.25</v>
      </c>
    </row>
    <row r="9" spans="1:18" s="131" customFormat="1" ht="84" customHeight="1">
      <c r="A9" s="95" t="s">
        <v>103</v>
      </c>
      <c r="B9" s="94" t="s">
        <v>226</v>
      </c>
      <c r="C9" s="95" t="s">
        <v>90</v>
      </c>
      <c r="D9" s="95" t="s">
        <v>490</v>
      </c>
      <c r="E9" s="96" t="s">
        <v>16</v>
      </c>
      <c r="F9" s="96" t="s">
        <v>275</v>
      </c>
      <c r="G9" s="126">
        <v>70</v>
      </c>
      <c r="H9" s="126">
        <v>65</v>
      </c>
      <c r="I9" s="127"/>
      <c r="J9" s="127"/>
      <c r="K9" s="127">
        <v>65</v>
      </c>
      <c r="L9" s="128"/>
      <c r="M9" s="128"/>
      <c r="N9" s="128"/>
      <c r="O9" s="128"/>
      <c r="P9" s="96">
        <f t="shared" si="0"/>
        <v>3</v>
      </c>
      <c r="Q9" s="129">
        <f t="shared" si="1"/>
        <v>0.043301270189221926</v>
      </c>
      <c r="R9" s="130">
        <f t="shared" si="2"/>
        <v>66.66666666666666</v>
      </c>
    </row>
    <row r="10" spans="1:18" s="125" customFormat="1" ht="103.5" customHeight="1">
      <c r="A10" s="95" t="s">
        <v>104</v>
      </c>
      <c r="B10" s="94" t="s">
        <v>64</v>
      </c>
      <c r="C10" s="95" t="s">
        <v>90</v>
      </c>
      <c r="D10" s="95" t="s">
        <v>189</v>
      </c>
      <c r="E10" s="96" t="s">
        <v>333</v>
      </c>
      <c r="F10" s="96" t="s">
        <v>275</v>
      </c>
      <c r="G10" s="126">
        <v>38</v>
      </c>
      <c r="H10" s="126">
        <v>40</v>
      </c>
      <c r="I10" s="127">
        <v>41</v>
      </c>
      <c r="J10" s="132">
        <v>48</v>
      </c>
      <c r="K10" s="132">
        <v>35</v>
      </c>
      <c r="L10" s="128"/>
      <c r="M10" s="128"/>
      <c r="N10" s="128"/>
      <c r="O10" s="128"/>
      <c r="P10" s="96">
        <f t="shared" si="0"/>
        <v>5</v>
      </c>
      <c r="Q10" s="129">
        <f t="shared" si="1"/>
        <v>0.11948038006086295</v>
      </c>
      <c r="R10" s="130">
        <f t="shared" si="2"/>
        <v>40.400000000000006</v>
      </c>
    </row>
    <row r="11" spans="1:18" s="125" customFormat="1" ht="120.75" customHeight="1">
      <c r="A11" s="95" t="s">
        <v>138</v>
      </c>
      <c r="B11" s="94" t="s">
        <v>227</v>
      </c>
      <c r="C11" s="95" t="s">
        <v>90</v>
      </c>
      <c r="D11" s="95" t="s">
        <v>190</v>
      </c>
      <c r="E11" s="96" t="s">
        <v>334</v>
      </c>
      <c r="F11" s="96" t="s">
        <v>275</v>
      </c>
      <c r="G11" s="126">
        <v>28</v>
      </c>
      <c r="H11" s="126">
        <v>35</v>
      </c>
      <c r="I11" s="127"/>
      <c r="J11" s="132">
        <v>38</v>
      </c>
      <c r="K11" s="132">
        <v>31</v>
      </c>
      <c r="L11" s="128"/>
      <c r="M11" s="128"/>
      <c r="N11" s="128"/>
      <c r="O11" s="128"/>
      <c r="P11" s="96">
        <f t="shared" si="0"/>
        <v>4</v>
      </c>
      <c r="Q11" s="129">
        <f t="shared" si="1"/>
        <v>0.13324147432598907</v>
      </c>
      <c r="R11" s="130">
        <f t="shared" si="2"/>
        <v>33</v>
      </c>
    </row>
    <row r="12" spans="1:18" s="125" customFormat="1" ht="118.5" customHeight="1">
      <c r="A12" s="95" t="s">
        <v>138</v>
      </c>
      <c r="B12" s="94" t="s">
        <v>228</v>
      </c>
      <c r="C12" s="95" t="s">
        <v>90</v>
      </c>
      <c r="D12" s="95" t="s">
        <v>190</v>
      </c>
      <c r="E12" s="96" t="s">
        <v>335</v>
      </c>
      <c r="F12" s="96" t="s">
        <v>275</v>
      </c>
      <c r="G12" s="126">
        <v>28</v>
      </c>
      <c r="H12" s="126">
        <v>35</v>
      </c>
      <c r="I12" s="127"/>
      <c r="J12" s="132">
        <v>37</v>
      </c>
      <c r="K12" s="132">
        <v>30</v>
      </c>
      <c r="L12" s="128"/>
      <c r="M12" s="128"/>
      <c r="N12" s="128"/>
      <c r="O12" s="128"/>
      <c r="P12" s="96">
        <f t="shared" si="0"/>
        <v>4</v>
      </c>
      <c r="Q12" s="129">
        <f t="shared" si="1"/>
        <v>0.12932841244018967</v>
      </c>
      <c r="R12" s="130">
        <f t="shared" si="2"/>
        <v>32.5</v>
      </c>
    </row>
    <row r="13" spans="1:18" s="125" customFormat="1" ht="181.5" customHeight="1">
      <c r="A13" s="95" t="s">
        <v>159</v>
      </c>
      <c r="B13" s="94" t="s">
        <v>65</v>
      </c>
      <c r="C13" s="95" t="s">
        <v>90</v>
      </c>
      <c r="D13" s="133" t="s">
        <v>191</v>
      </c>
      <c r="E13" s="96" t="s">
        <v>336</v>
      </c>
      <c r="F13" s="96" t="s">
        <v>275</v>
      </c>
      <c r="G13" s="126">
        <v>28</v>
      </c>
      <c r="H13" s="126">
        <v>50</v>
      </c>
      <c r="I13" s="127">
        <v>35</v>
      </c>
      <c r="J13" s="132">
        <v>35</v>
      </c>
      <c r="K13" s="132">
        <v>31</v>
      </c>
      <c r="L13" s="128"/>
      <c r="M13" s="128"/>
      <c r="N13" s="128"/>
      <c r="O13" s="128"/>
      <c r="P13" s="96">
        <f t="shared" si="0"/>
        <v>5</v>
      </c>
      <c r="Q13" s="129">
        <f t="shared" si="1"/>
        <v>0.2365247277096822</v>
      </c>
      <c r="R13" s="130">
        <f t="shared" si="2"/>
        <v>35.800000000000004</v>
      </c>
    </row>
    <row r="14" spans="1:18" s="125" customFormat="1" ht="152.25" customHeight="1">
      <c r="A14" s="95" t="s">
        <v>160</v>
      </c>
      <c r="B14" s="94" t="s">
        <v>229</v>
      </c>
      <c r="C14" s="95" t="s">
        <v>90</v>
      </c>
      <c r="D14" s="95" t="s">
        <v>192</v>
      </c>
      <c r="E14" s="96" t="s">
        <v>337</v>
      </c>
      <c r="F14" s="96" t="s">
        <v>275</v>
      </c>
      <c r="G14" s="126">
        <v>90</v>
      </c>
      <c r="H14" s="126">
        <v>80</v>
      </c>
      <c r="I14" s="127"/>
      <c r="J14" s="134">
        <v>120</v>
      </c>
      <c r="K14" s="134">
        <v>75</v>
      </c>
      <c r="L14" s="128"/>
      <c r="M14" s="128"/>
      <c r="N14" s="128"/>
      <c r="O14" s="128"/>
      <c r="P14" s="96">
        <f t="shared" si="0"/>
        <v>4</v>
      </c>
      <c r="Q14" s="129">
        <f t="shared" si="1"/>
        <v>0.22088377392598765</v>
      </c>
      <c r="R14" s="130">
        <f t="shared" si="2"/>
        <v>91.25</v>
      </c>
    </row>
    <row r="15" spans="1:18" s="125" customFormat="1" ht="75" customHeight="1">
      <c r="A15" s="95" t="s">
        <v>139</v>
      </c>
      <c r="B15" s="94" t="s">
        <v>230</v>
      </c>
      <c r="C15" s="95" t="s">
        <v>90</v>
      </c>
      <c r="D15" s="95" t="s">
        <v>193</v>
      </c>
      <c r="E15" s="96" t="s">
        <v>338</v>
      </c>
      <c r="F15" s="96" t="s">
        <v>275</v>
      </c>
      <c r="G15" s="126">
        <v>180</v>
      </c>
      <c r="H15" s="126">
        <v>170</v>
      </c>
      <c r="I15" s="127"/>
      <c r="J15" s="134">
        <v>160</v>
      </c>
      <c r="K15" s="134"/>
      <c r="L15" s="128"/>
      <c r="M15" s="128"/>
      <c r="N15" s="128"/>
      <c r="O15" s="135"/>
      <c r="P15" s="96">
        <f t="shared" si="0"/>
        <v>3</v>
      </c>
      <c r="Q15" s="129">
        <f t="shared" si="1"/>
        <v>0.058823529411764705</v>
      </c>
      <c r="R15" s="130">
        <f t="shared" si="2"/>
        <v>170</v>
      </c>
    </row>
    <row r="16" spans="1:18" s="131" customFormat="1" ht="98.25" customHeight="1">
      <c r="A16" s="95" t="s">
        <v>1</v>
      </c>
      <c r="B16" s="94" t="s">
        <v>231</v>
      </c>
      <c r="C16" s="95" t="s">
        <v>90</v>
      </c>
      <c r="D16" s="95" t="s">
        <v>194</v>
      </c>
      <c r="E16" s="96" t="s">
        <v>339</v>
      </c>
      <c r="F16" s="96" t="s">
        <v>275</v>
      </c>
      <c r="G16" s="126">
        <v>40</v>
      </c>
      <c r="H16" s="126">
        <v>45</v>
      </c>
      <c r="I16" s="127">
        <v>40</v>
      </c>
      <c r="J16" s="134">
        <v>40</v>
      </c>
      <c r="K16" s="132">
        <v>35</v>
      </c>
      <c r="L16" s="128"/>
      <c r="M16" s="128"/>
      <c r="N16" s="128"/>
      <c r="O16" s="128"/>
      <c r="P16" s="96">
        <f t="shared" si="0"/>
        <v>5</v>
      </c>
      <c r="Q16" s="129">
        <f t="shared" si="1"/>
        <v>0.08838834764831845</v>
      </c>
      <c r="R16" s="130">
        <f t="shared" si="2"/>
        <v>40</v>
      </c>
    </row>
    <row r="17" spans="1:18" s="125" customFormat="1" ht="144.75" customHeight="1">
      <c r="A17" s="95" t="s">
        <v>380</v>
      </c>
      <c r="B17" s="94" t="s">
        <v>66</v>
      </c>
      <c r="C17" s="95" t="s">
        <v>90</v>
      </c>
      <c r="D17" s="95" t="s">
        <v>412</v>
      </c>
      <c r="E17" s="96" t="s">
        <v>379</v>
      </c>
      <c r="F17" s="96" t="s">
        <v>36</v>
      </c>
      <c r="G17" s="126">
        <v>32</v>
      </c>
      <c r="H17" s="126">
        <v>40</v>
      </c>
      <c r="I17" s="127">
        <v>33</v>
      </c>
      <c r="J17" s="134">
        <v>30</v>
      </c>
      <c r="K17" s="132">
        <v>29.5</v>
      </c>
      <c r="L17" s="128"/>
      <c r="M17" s="128"/>
      <c r="N17" s="128"/>
      <c r="O17" s="128"/>
      <c r="P17" s="96">
        <f t="shared" si="0"/>
        <v>5</v>
      </c>
      <c r="Q17" s="129">
        <f t="shared" si="1"/>
        <v>0.12823722255154382</v>
      </c>
      <c r="R17" s="130">
        <f t="shared" si="2"/>
        <v>32.9</v>
      </c>
    </row>
    <row r="18" spans="1:18" s="140" customFormat="1" ht="52.5" customHeight="1">
      <c r="A18" s="136"/>
      <c r="B18" s="136"/>
      <c r="C18" s="136"/>
      <c r="D18" s="137"/>
      <c r="E18" s="136"/>
      <c r="F18" s="121"/>
      <c r="G18" s="138"/>
      <c r="H18" s="138"/>
      <c r="I18" s="138"/>
      <c r="J18" s="138"/>
      <c r="K18" s="138"/>
      <c r="L18" s="138"/>
      <c r="M18" s="138"/>
      <c r="N18" s="138"/>
      <c r="O18" s="138"/>
      <c r="P18" s="139"/>
      <c r="Q18" s="139"/>
      <c r="R18" s="139"/>
    </row>
    <row r="19" spans="1:18" ht="42" customHeight="1">
      <c r="A19" s="238" t="s">
        <v>120</v>
      </c>
      <c r="B19" s="238" t="s">
        <v>209</v>
      </c>
      <c r="C19" s="238" t="s">
        <v>89</v>
      </c>
      <c r="D19" s="238" t="s">
        <v>177</v>
      </c>
      <c r="E19" s="238" t="s">
        <v>119</v>
      </c>
      <c r="F19" s="238" t="s">
        <v>76</v>
      </c>
      <c r="G19" s="235" t="s">
        <v>144</v>
      </c>
      <c r="H19" s="235"/>
      <c r="I19" s="235"/>
      <c r="J19" s="235"/>
      <c r="K19" s="235"/>
      <c r="L19" s="235"/>
      <c r="M19" s="235"/>
      <c r="N19" s="235"/>
      <c r="O19" s="235"/>
      <c r="P19" s="238" t="s">
        <v>125</v>
      </c>
      <c r="Q19" s="238" t="s">
        <v>126</v>
      </c>
      <c r="R19" s="228" t="s">
        <v>451</v>
      </c>
    </row>
    <row r="20" spans="1:18" ht="90" customHeight="1">
      <c r="A20" s="239"/>
      <c r="B20" s="239"/>
      <c r="C20" s="239"/>
      <c r="D20" s="239"/>
      <c r="E20" s="239"/>
      <c r="F20" s="239"/>
      <c r="G20" s="93" t="s">
        <v>456</v>
      </c>
      <c r="H20" s="93" t="s">
        <v>455</v>
      </c>
      <c r="I20" s="93" t="s">
        <v>457</v>
      </c>
      <c r="J20" s="93" t="s">
        <v>467</v>
      </c>
      <c r="K20" s="93" t="s">
        <v>454</v>
      </c>
      <c r="L20" s="93" t="s">
        <v>410</v>
      </c>
      <c r="M20" s="93" t="s">
        <v>409</v>
      </c>
      <c r="N20" s="93"/>
      <c r="O20" s="93"/>
      <c r="P20" s="239"/>
      <c r="Q20" s="239"/>
      <c r="R20" s="229"/>
    </row>
    <row r="21" spans="1:18" ht="42.75" customHeight="1">
      <c r="A21" s="230" t="s">
        <v>489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7"/>
      <c r="R21" s="130"/>
    </row>
    <row r="22" spans="1:18" ht="108.75" customHeight="1">
      <c r="A22" s="95" t="s">
        <v>105</v>
      </c>
      <c r="B22" s="94" t="s">
        <v>28</v>
      </c>
      <c r="C22" s="95" t="s">
        <v>90</v>
      </c>
      <c r="D22" s="95" t="s">
        <v>195</v>
      </c>
      <c r="E22" s="96" t="s">
        <v>17</v>
      </c>
      <c r="F22" s="96" t="s">
        <v>78</v>
      </c>
      <c r="G22" s="126">
        <v>140</v>
      </c>
      <c r="H22" s="126">
        <v>160</v>
      </c>
      <c r="I22" s="127"/>
      <c r="J22" s="127">
        <v>78</v>
      </c>
      <c r="K22" s="127"/>
      <c r="L22" s="128"/>
      <c r="M22" s="128">
        <v>116.5</v>
      </c>
      <c r="N22" s="128"/>
      <c r="O22" s="128"/>
      <c r="P22" s="96">
        <f aca="true" t="shared" si="3" ref="P22:P35">COUNT(G22:O22)</f>
        <v>4</v>
      </c>
      <c r="Q22" s="129">
        <f aca="true" t="shared" si="4" ref="Q22:Q35">STDEVA(G22:O22)/(SUM(G22:O22)/COUNTIF(G22:O22,"&gt;0"))</f>
        <v>0.28498347740502783</v>
      </c>
      <c r="R22" s="130">
        <f aca="true" t="shared" si="5" ref="R22:R35">1/P22*(SUM(G22:O22))</f>
        <v>123.625</v>
      </c>
    </row>
    <row r="23" spans="1:28" s="141" customFormat="1" ht="105.75" customHeight="1">
      <c r="A23" s="95" t="s">
        <v>363</v>
      </c>
      <c r="B23" s="94" t="s">
        <v>260</v>
      </c>
      <c r="C23" s="95" t="s">
        <v>90</v>
      </c>
      <c r="D23" s="95" t="s">
        <v>437</v>
      </c>
      <c r="E23" s="96" t="s">
        <v>364</v>
      </c>
      <c r="F23" s="96" t="s">
        <v>78</v>
      </c>
      <c r="G23" s="126">
        <v>130</v>
      </c>
      <c r="H23" s="126">
        <v>180</v>
      </c>
      <c r="I23" s="127"/>
      <c r="J23" s="127">
        <v>110</v>
      </c>
      <c r="K23" s="127">
        <v>140</v>
      </c>
      <c r="L23" s="128"/>
      <c r="M23" s="128">
        <v>104.75</v>
      </c>
      <c r="N23" s="128"/>
      <c r="O23" s="128"/>
      <c r="P23" s="96">
        <f t="shared" si="3"/>
        <v>5</v>
      </c>
      <c r="Q23" s="129">
        <f t="shared" si="4"/>
        <v>0.22546218940263493</v>
      </c>
      <c r="R23" s="130">
        <f t="shared" si="5"/>
        <v>132.95000000000002</v>
      </c>
      <c r="S23" s="121"/>
      <c r="T23" s="121"/>
      <c r="U23" s="121"/>
      <c r="V23" s="121"/>
      <c r="W23" s="121"/>
      <c r="X23" s="121"/>
      <c r="Y23" s="121"/>
      <c r="Z23" s="121"/>
      <c r="AA23" s="121"/>
      <c r="AB23" s="121"/>
    </row>
    <row r="24" spans="1:18" ht="67.5" customHeight="1">
      <c r="A24" s="95" t="s">
        <v>381</v>
      </c>
      <c r="B24" s="94" t="s">
        <v>67</v>
      </c>
      <c r="C24" s="95" t="s">
        <v>90</v>
      </c>
      <c r="D24" s="95" t="s">
        <v>413</v>
      </c>
      <c r="E24" s="96" t="s">
        <v>382</v>
      </c>
      <c r="F24" s="96" t="s">
        <v>79</v>
      </c>
      <c r="G24" s="126">
        <v>145</v>
      </c>
      <c r="H24" s="126">
        <v>200</v>
      </c>
      <c r="I24" s="127"/>
      <c r="J24" s="127">
        <v>126</v>
      </c>
      <c r="K24" s="127">
        <v>150</v>
      </c>
      <c r="L24" s="128"/>
      <c r="M24" s="128"/>
      <c r="N24" s="128"/>
      <c r="O24" s="128"/>
      <c r="P24" s="96">
        <f t="shared" si="3"/>
        <v>4</v>
      </c>
      <c r="Q24" s="129">
        <f t="shared" si="4"/>
        <v>0.20337511873458966</v>
      </c>
      <c r="R24" s="130">
        <f t="shared" si="5"/>
        <v>155.25</v>
      </c>
    </row>
    <row r="25" spans="1:18" ht="69.75" customHeight="1">
      <c r="A25" s="95" t="s">
        <v>106</v>
      </c>
      <c r="B25" s="94" t="s">
        <v>71</v>
      </c>
      <c r="C25" s="95" t="s">
        <v>90</v>
      </c>
      <c r="D25" s="95" t="s">
        <v>196</v>
      </c>
      <c r="E25" s="96" t="s">
        <v>157</v>
      </c>
      <c r="F25" s="96" t="s">
        <v>80</v>
      </c>
      <c r="G25" s="126">
        <v>115</v>
      </c>
      <c r="H25" s="126">
        <v>140</v>
      </c>
      <c r="I25" s="127"/>
      <c r="J25" s="127">
        <v>100</v>
      </c>
      <c r="K25" s="127"/>
      <c r="L25" s="128"/>
      <c r="M25" s="128"/>
      <c r="N25" s="128"/>
      <c r="O25" s="128"/>
      <c r="P25" s="96">
        <f t="shared" si="3"/>
        <v>3</v>
      </c>
      <c r="Q25" s="129">
        <f t="shared" si="4"/>
        <v>0.17076557257721303</v>
      </c>
      <c r="R25" s="130">
        <f t="shared" si="5"/>
        <v>118.33333333333333</v>
      </c>
    </row>
    <row r="26" spans="1:18" ht="143.25" customHeight="1">
      <c r="A26" s="95" t="s">
        <v>140</v>
      </c>
      <c r="B26" s="94" t="s">
        <v>232</v>
      </c>
      <c r="C26" s="95" t="s">
        <v>90</v>
      </c>
      <c r="D26" s="95" t="s">
        <v>197</v>
      </c>
      <c r="E26" s="96" t="s">
        <v>18</v>
      </c>
      <c r="F26" s="96" t="s">
        <v>81</v>
      </c>
      <c r="G26" s="126">
        <v>95</v>
      </c>
      <c r="H26" s="126">
        <v>100</v>
      </c>
      <c r="I26" s="127"/>
      <c r="J26" s="127">
        <v>70</v>
      </c>
      <c r="K26" s="127">
        <v>80</v>
      </c>
      <c r="L26" s="128"/>
      <c r="M26" s="128">
        <v>75.5</v>
      </c>
      <c r="N26" s="128"/>
      <c r="O26" s="128"/>
      <c r="P26" s="96">
        <f t="shared" si="3"/>
        <v>5</v>
      </c>
      <c r="Q26" s="129">
        <f t="shared" si="4"/>
        <v>0.15287639428894303</v>
      </c>
      <c r="R26" s="130">
        <f t="shared" si="5"/>
        <v>84.10000000000001</v>
      </c>
    </row>
    <row r="27" spans="1:18" ht="92.25" customHeight="1">
      <c r="A27" s="95" t="s">
        <v>402</v>
      </c>
      <c r="B27" s="94" t="s">
        <v>232</v>
      </c>
      <c r="C27" s="94" t="s">
        <v>90</v>
      </c>
      <c r="D27" s="95" t="s">
        <v>403</v>
      </c>
      <c r="E27" s="96" t="s">
        <v>404</v>
      </c>
      <c r="F27" s="96" t="s">
        <v>82</v>
      </c>
      <c r="G27" s="126">
        <v>95</v>
      </c>
      <c r="H27" s="126">
        <v>100</v>
      </c>
      <c r="I27" s="127"/>
      <c r="J27" s="127">
        <v>90</v>
      </c>
      <c r="K27" s="127"/>
      <c r="L27" s="128"/>
      <c r="M27" s="128">
        <v>70.25</v>
      </c>
      <c r="N27" s="128"/>
      <c r="O27" s="128"/>
      <c r="P27" s="96">
        <f t="shared" si="3"/>
        <v>4</v>
      </c>
      <c r="Q27" s="129">
        <f t="shared" si="4"/>
        <v>0.14672498452005373</v>
      </c>
      <c r="R27" s="130">
        <f t="shared" si="5"/>
        <v>88.8125</v>
      </c>
    </row>
    <row r="28" spans="1:18" ht="79.5" customHeight="1">
      <c r="A28" s="95" t="s">
        <v>383</v>
      </c>
      <c r="B28" s="94" t="s">
        <v>72</v>
      </c>
      <c r="C28" s="95" t="s">
        <v>90</v>
      </c>
      <c r="D28" s="95" t="s">
        <v>401</v>
      </c>
      <c r="E28" s="96" t="s">
        <v>384</v>
      </c>
      <c r="F28" s="96" t="s">
        <v>82</v>
      </c>
      <c r="G28" s="126">
        <v>142</v>
      </c>
      <c r="H28" s="126">
        <v>160</v>
      </c>
      <c r="I28" s="127"/>
      <c r="J28" s="127">
        <v>140</v>
      </c>
      <c r="K28" s="127"/>
      <c r="L28" s="128"/>
      <c r="M28" s="128"/>
      <c r="N28" s="128"/>
      <c r="O28" s="128"/>
      <c r="P28" s="96">
        <f t="shared" si="3"/>
        <v>3</v>
      </c>
      <c r="Q28" s="129">
        <f t="shared" si="4"/>
        <v>0.07476340109438147</v>
      </c>
      <c r="R28" s="130">
        <f t="shared" si="5"/>
        <v>147.33333333333331</v>
      </c>
    </row>
    <row r="29" spans="1:18" ht="90.75" customHeight="1">
      <c r="A29" s="95" t="s">
        <v>383</v>
      </c>
      <c r="B29" s="94" t="s">
        <v>23</v>
      </c>
      <c r="C29" s="95" t="s">
        <v>90</v>
      </c>
      <c r="D29" s="95" t="s">
        <v>400</v>
      </c>
      <c r="E29" s="96" t="s">
        <v>385</v>
      </c>
      <c r="F29" s="96" t="s">
        <v>83</v>
      </c>
      <c r="G29" s="126"/>
      <c r="H29" s="126">
        <v>160</v>
      </c>
      <c r="I29" s="127"/>
      <c r="J29" s="127">
        <v>150</v>
      </c>
      <c r="K29" s="127"/>
      <c r="L29" s="128">
        <v>120</v>
      </c>
      <c r="M29" s="128"/>
      <c r="N29" s="128"/>
      <c r="O29" s="128"/>
      <c r="P29" s="96">
        <f t="shared" si="3"/>
        <v>3</v>
      </c>
      <c r="Q29" s="129">
        <f t="shared" si="4"/>
        <v>0.1452325115906602</v>
      </c>
      <c r="R29" s="130">
        <f t="shared" si="5"/>
        <v>143.33333333333331</v>
      </c>
    </row>
    <row r="30" spans="1:18" ht="47.25" customHeight="1">
      <c r="A30" s="95" t="s">
        <v>11</v>
      </c>
      <c r="B30" s="94" t="s">
        <v>68</v>
      </c>
      <c r="C30" s="95" t="s">
        <v>90</v>
      </c>
      <c r="D30" s="95" t="s">
        <v>301</v>
      </c>
      <c r="E30" s="96" t="s">
        <v>12</v>
      </c>
      <c r="F30" s="96" t="s">
        <v>276</v>
      </c>
      <c r="G30" s="126">
        <v>170</v>
      </c>
      <c r="H30" s="126">
        <v>200</v>
      </c>
      <c r="I30" s="127">
        <v>115</v>
      </c>
      <c r="J30" s="127">
        <v>170</v>
      </c>
      <c r="K30" s="127">
        <v>150</v>
      </c>
      <c r="M30" s="128"/>
      <c r="N30" s="128"/>
      <c r="O30" s="128"/>
      <c r="P30" s="96">
        <f t="shared" si="3"/>
        <v>5</v>
      </c>
      <c r="Q30" s="129">
        <f t="shared" si="4"/>
        <v>0.1944406936956339</v>
      </c>
      <c r="R30" s="130">
        <f t="shared" si="5"/>
        <v>161</v>
      </c>
    </row>
    <row r="31" spans="1:18" ht="142.5" customHeight="1">
      <c r="A31" s="95" t="s">
        <v>141</v>
      </c>
      <c r="B31" s="94" t="s">
        <v>254</v>
      </c>
      <c r="C31" s="95" t="s">
        <v>90</v>
      </c>
      <c r="D31" s="95" t="s">
        <v>198</v>
      </c>
      <c r="E31" s="96" t="s">
        <v>207</v>
      </c>
      <c r="F31" s="96" t="s">
        <v>84</v>
      </c>
      <c r="G31" s="126">
        <v>120</v>
      </c>
      <c r="H31" s="126"/>
      <c r="I31" s="127">
        <v>130</v>
      </c>
      <c r="J31" s="127">
        <v>90</v>
      </c>
      <c r="K31" s="127">
        <v>115</v>
      </c>
      <c r="L31" s="128"/>
      <c r="M31" s="128"/>
      <c r="N31" s="128"/>
      <c r="O31" s="128"/>
      <c r="P31" s="96">
        <f t="shared" si="3"/>
        <v>4</v>
      </c>
      <c r="Q31" s="129">
        <f t="shared" si="4"/>
        <v>0.1496013029792098</v>
      </c>
      <c r="R31" s="130">
        <f t="shared" si="5"/>
        <v>113.75</v>
      </c>
    </row>
    <row r="32" spans="1:18" ht="193.5" customHeight="1">
      <c r="A32" s="95" t="s">
        <v>2</v>
      </c>
      <c r="B32" s="94" t="s">
        <v>255</v>
      </c>
      <c r="C32" s="95" t="s">
        <v>100</v>
      </c>
      <c r="D32" s="95" t="s">
        <v>302</v>
      </c>
      <c r="E32" s="96" t="s">
        <v>3</v>
      </c>
      <c r="F32" s="96" t="s">
        <v>85</v>
      </c>
      <c r="G32" s="126">
        <v>45</v>
      </c>
      <c r="H32" s="126">
        <v>60</v>
      </c>
      <c r="I32" s="127"/>
      <c r="J32" s="127">
        <v>85</v>
      </c>
      <c r="K32" s="127"/>
      <c r="L32" s="128"/>
      <c r="M32" s="128"/>
      <c r="N32" s="128"/>
      <c r="O32" s="128"/>
      <c r="P32" s="96">
        <f t="shared" si="3"/>
        <v>3</v>
      </c>
      <c r="Q32" s="129">
        <f t="shared" si="4"/>
        <v>0.31906199086795095</v>
      </c>
      <c r="R32" s="130">
        <f t="shared" si="5"/>
        <v>63.33333333333333</v>
      </c>
    </row>
    <row r="33" spans="1:20" ht="204" customHeight="1">
      <c r="A33" s="95" t="s">
        <v>2</v>
      </c>
      <c r="B33" s="94" t="s">
        <v>255</v>
      </c>
      <c r="C33" s="95" t="s">
        <v>100</v>
      </c>
      <c r="D33" s="95" t="s">
        <v>351</v>
      </c>
      <c r="E33" s="96" t="s">
        <v>352</v>
      </c>
      <c r="F33" s="96" t="s">
        <v>353</v>
      </c>
      <c r="G33" s="126">
        <v>65</v>
      </c>
      <c r="H33" s="126">
        <v>100</v>
      </c>
      <c r="I33" s="127"/>
      <c r="J33" s="127">
        <v>140</v>
      </c>
      <c r="K33" s="127">
        <v>100</v>
      </c>
      <c r="L33" s="128"/>
      <c r="M33" s="128"/>
      <c r="N33" s="128"/>
      <c r="O33" s="128"/>
      <c r="P33" s="96">
        <f t="shared" si="3"/>
        <v>4</v>
      </c>
      <c r="Q33" s="129">
        <f t="shared" si="4"/>
        <v>0.30274196144443655</v>
      </c>
      <c r="R33" s="130">
        <f t="shared" si="5"/>
        <v>101.25</v>
      </c>
      <c r="T33" s="142"/>
    </row>
    <row r="34" spans="1:20" ht="193.5" customHeight="1">
      <c r="A34" s="95" t="s">
        <v>2</v>
      </c>
      <c r="B34" s="94" t="s">
        <v>357</v>
      </c>
      <c r="C34" s="95" t="s">
        <v>100</v>
      </c>
      <c r="D34" s="95" t="s">
        <v>356</v>
      </c>
      <c r="E34" s="96" t="s">
        <v>354</v>
      </c>
      <c r="F34" s="96" t="s">
        <v>355</v>
      </c>
      <c r="G34" s="126">
        <v>75</v>
      </c>
      <c r="H34" s="126">
        <v>100</v>
      </c>
      <c r="I34" s="127">
        <v>120</v>
      </c>
      <c r="J34" s="127">
        <v>120</v>
      </c>
      <c r="K34" s="127">
        <v>100</v>
      </c>
      <c r="L34" s="128"/>
      <c r="M34" s="128"/>
      <c r="N34" s="128"/>
      <c r="O34" s="128"/>
      <c r="P34" s="96">
        <f t="shared" si="3"/>
        <v>5</v>
      </c>
      <c r="Q34" s="129">
        <f t="shared" si="4"/>
        <v>0.18033180214569622</v>
      </c>
      <c r="R34" s="130">
        <f t="shared" si="5"/>
        <v>103</v>
      </c>
      <c r="T34" s="142"/>
    </row>
    <row r="35" spans="1:18" ht="126" customHeight="1">
      <c r="A35" s="95" t="s">
        <v>161</v>
      </c>
      <c r="B35" s="94" t="s">
        <v>69</v>
      </c>
      <c r="C35" s="95" t="s">
        <v>90</v>
      </c>
      <c r="D35" s="95" t="s">
        <v>199</v>
      </c>
      <c r="E35" s="96" t="s">
        <v>340</v>
      </c>
      <c r="F35" s="96" t="s">
        <v>277</v>
      </c>
      <c r="G35" s="126">
        <v>280</v>
      </c>
      <c r="H35" s="126">
        <v>270</v>
      </c>
      <c r="I35" s="127">
        <v>250</v>
      </c>
      <c r="J35" s="127">
        <v>320</v>
      </c>
      <c r="K35" s="127">
        <v>260</v>
      </c>
      <c r="L35" s="128"/>
      <c r="M35" s="128"/>
      <c r="N35" s="128"/>
      <c r="O35" s="128"/>
      <c r="P35" s="96">
        <f t="shared" si="3"/>
        <v>5</v>
      </c>
      <c r="Q35" s="129">
        <f t="shared" si="4"/>
        <v>0.09789316004424853</v>
      </c>
      <c r="R35" s="130">
        <f t="shared" si="5"/>
        <v>276</v>
      </c>
    </row>
    <row r="36" ht="35.25" customHeight="1"/>
    <row r="37" spans="1:18" ht="47.25" customHeight="1">
      <c r="A37" s="240" t="s">
        <v>120</v>
      </c>
      <c r="B37" s="238" t="s">
        <v>209</v>
      </c>
      <c r="C37" s="238" t="s">
        <v>89</v>
      </c>
      <c r="D37" s="238" t="s">
        <v>177</v>
      </c>
      <c r="E37" s="238" t="s">
        <v>119</v>
      </c>
      <c r="F37" s="238" t="s">
        <v>76</v>
      </c>
      <c r="G37" s="235" t="s">
        <v>144</v>
      </c>
      <c r="H37" s="235"/>
      <c r="I37" s="235"/>
      <c r="J37" s="235"/>
      <c r="K37" s="235"/>
      <c r="L37" s="235"/>
      <c r="M37" s="235"/>
      <c r="N37" s="235"/>
      <c r="O37" s="235"/>
      <c r="P37" s="238" t="s">
        <v>125</v>
      </c>
      <c r="Q37" s="238" t="s">
        <v>126</v>
      </c>
      <c r="R37" s="228" t="s">
        <v>451</v>
      </c>
    </row>
    <row r="38" spans="1:18" ht="95.25" customHeight="1">
      <c r="A38" s="241"/>
      <c r="B38" s="239"/>
      <c r="C38" s="239"/>
      <c r="D38" s="239"/>
      <c r="E38" s="239"/>
      <c r="F38" s="239"/>
      <c r="G38" s="93" t="s">
        <v>456</v>
      </c>
      <c r="H38" s="93" t="s">
        <v>455</v>
      </c>
      <c r="I38" s="93" t="s">
        <v>457</v>
      </c>
      <c r="J38" s="93" t="s">
        <v>467</v>
      </c>
      <c r="K38" s="93" t="s">
        <v>454</v>
      </c>
      <c r="L38" s="93" t="s">
        <v>409</v>
      </c>
      <c r="M38" s="93"/>
      <c r="N38" s="93"/>
      <c r="O38" s="93"/>
      <c r="P38" s="239"/>
      <c r="Q38" s="239"/>
      <c r="R38" s="229"/>
    </row>
    <row r="39" spans="1:18" ht="28.5" customHeight="1">
      <c r="A39" s="230" t="s">
        <v>107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7"/>
      <c r="R39" s="130"/>
    </row>
    <row r="40" spans="1:22" s="141" customFormat="1" ht="93" customHeight="1">
      <c r="A40" s="111" t="s">
        <v>365</v>
      </c>
      <c r="B40" s="94" t="s">
        <v>235</v>
      </c>
      <c r="C40" s="95" t="s">
        <v>90</v>
      </c>
      <c r="D40" s="95" t="s">
        <v>206</v>
      </c>
      <c r="E40" s="96" t="s">
        <v>366</v>
      </c>
      <c r="F40" s="96" t="s">
        <v>278</v>
      </c>
      <c r="G40" s="126"/>
      <c r="H40" s="126">
        <v>600</v>
      </c>
      <c r="I40" s="127">
        <v>450</v>
      </c>
      <c r="J40" s="127"/>
      <c r="K40" s="127">
        <v>450</v>
      </c>
      <c r="L40" s="128"/>
      <c r="M40" s="128"/>
      <c r="N40" s="128"/>
      <c r="O40" s="128"/>
      <c r="P40" s="96">
        <f aca="true" t="shared" si="6" ref="P40:P55">COUNT(G40:O40)</f>
        <v>3</v>
      </c>
      <c r="Q40" s="129">
        <f aca="true" t="shared" si="7" ref="Q40:Q55">STDEVA(G40:O40)/(SUM(G40:O40)/COUNTIF(G40:O40,"&gt;0"))</f>
        <v>0.17320508075688773</v>
      </c>
      <c r="R40" s="130">
        <f aca="true" t="shared" si="8" ref="R40:R55">1/P40*(SUM(G40:O40))</f>
        <v>500</v>
      </c>
      <c r="S40" s="121"/>
      <c r="T40" s="121"/>
      <c r="U40" s="121"/>
      <c r="V40" s="121"/>
    </row>
    <row r="41" spans="1:18" ht="53.25" customHeight="1">
      <c r="A41" s="111" t="s">
        <v>386</v>
      </c>
      <c r="B41" s="94" t="s">
        <v>236</v>
      </c>
      <c r="C41" s="97" t="s">
        <v>90</v>
      </c>
      <c r="D41" s="95" t="s">
        <v>200</v>
      </c>
      <c r="E41" s="96" t="s">
        <v>389</v>
      </c>
      <c r="F41" s="96" t="s">
        <v>279</v>
      </c>
      <c r="G41" s="126">
        <v>450</v>
      </c>
      <c r="H41" s="126">
        <v>500</v>
      </c>
      <c r="I41" s="127">
        <v>500</v>
      </c>
      <c r="J41" s="127">
        <v>420</v>
      </c>
      <c r="K41" s="127">
        <v>450</v>
      </c>
      <c r="L41" s="128"/>
      <c r="M41" s="128"/>
      <c r="N41" s="128"/>
      <c r="O41" s="128"/>
      <c r="P41" s="96">
        <f t="shared" si="6"/>
        <v>5</v>
      </c>
      <c r="Q41" s="129">
        <f t="shared" si="7"/>
        <v>0.07558481860668181</v>
      </c>
      <c r="R41" s="130">
        <f t="shared" si="8"/>
        <v>464</v>
      </c>
    </row>
    <row r="42" spans="1:22" s="141" customFormat="1" ht="80.25" customHeight="1">
      <c r="A42" s="95" t="s">
        <v>367</v>
      </c>
      <c r="B42" s="94" t="s">
        <v>237</v>
      </c>
      <c r="C42" s="95" t="s">
        <v>90</v>
      </c>
      <c r="D42" s="95" t="s">
        <v>390</v>
      </c>
      <c r="E42" s="96" t="s">
        <v>368</v>
      </c>
      <c r="F42" s="96" t="s">
        <v>280</v>
      </c>
      <c r="G42" s="126">
        <v>450</v>
      </c>
      <c r="H42" s="126">
        <v>500</v>
      </c>
      <c r="I42" s="127">
        <v>720</v>
      </c>
      <c r="J42" s="127">
        <v>430</v>
      </c>
      <c r="K42" s="127">
        <v>420</v>
      </c>
      <c r="L42" s="128"/>
      <c r="M42" s="128"/>
      <c r="N42" s="128"/>
      <c r="O42" s="128"/>
      <c r="P42" s="96">
        <f t="shared" si="6"/>
        <v>5</v>
      </c>
      <c r="Q42" s="129">
        <f t="shared" si="7"/>
        <v>0.24726075523292665</v>
      </c>
      <c r="R42" s="130">
        <f t="shared" si="8"/>
        <v>504</v>
      </c>
      <c r="S42" s="121"/>
      <c r="T42" s="121"/>
      <c r="U42" s="121"/>
      <c r="V42" s="121"/>
    </row>
    <row r="43" spans="1:18" ht="44.25" customHeight="1">
      <c r="A43" s="95" t="s">
        <v>387</v>
      </c>
      <c r="B43" s="94" t="s">
        <v>238</v>
      </c>
      <c r="C43" s="95" t="s">
        <v>90</v>
      </c>
      <c r="D43" s="95" t="s">
        <v>411</v>
      </c>
      <c r="E43" s="96" t="s">
        <v>391</v>
      </c>
      <c r="F43" s="98" t="s">
        <v>281</v>
      </c>
      <c r="G43" s="126">
        <v>90</v>
      </c>
      <c r="H43" s="126">
        <v>70</v>
      </c>
      <c r="I43" s="127"/>
      <c r="J43" s="127"/>
      <c r="K43" s="127">
        <v>60</v>
      </c>
      <c r="L43" s="128"/>
      <c r="M43" s="128"/>
      <c r="N43" s="128"/>
      <c r="O43" s="128"/>
      <c r="P43" s="96">
        <f t="shared" si="6"/>
        <v>3</v>
      </c>
      <c r="Q43" s="129">
        <f t="shared" si="7"/>
        <v>0.20829889522526532</v>
      </c>
      <c r="R43" s="130">
        <f t="shared" si="8"/>
        <v>73.33333333333333</v>
      </c>
    </row>
    <row r="44" spans="1:22" s="141" customFormat="1" ht="109.5" customHeight="1">
      <c r="A44" s="101" t="s">
        <v>417</v>
      </c>
      <c r="B44" s="102" t="s">
        <v>239</v>
      </c>
      <c r="C44" s="101" t="s">
        <v>90</v>
      </c>
      <c r="D44" s="101" t="s">
        <v>392</v>
      </c>
      <c r="E44" s="103" t="s">
        <v>416</v>
      </c>
      <c r="F44" s="96" t="s">
        <v>282</v>
      </c>
      <c r="G44" s="134">
        <v>52</v>
      </c>
      <c r="H44" s="134">
        <v>55</v>
      </c>
      <c r="I44" s="134">
        <v>58</v>
      </c>
      <c r="J44" s="134">
        <v>57</v>
      </c>
      <c r="K44" s="134">
        <v>52</v>
      </c>
      <c r="L44" s="143"/>
      <c r="M44" s="143"/>
      <c r="N44" s="143"/>
      <c r="O44" s="143"/>
      <c r="P44" s="96">
        <f t="shared" si="6"/>
        <v>5</v>
      </c>
      <c r="Q44" s="129">
        <f t="shared" si="7"/>
        <v>0.05063663111500587</v>
      </c>
      <c r="R44" s="130">
        <f t="shared" si="8"/>
        <v>54.800000000000004</v>
      </c>
      <c r="S44" s="121"/>
      <c r="T44" s="121"/>
      <c r="U44" s="121"/>
      <c r="V44" s="121"/>
    </row>
    <row r="45" spans="1:22" s="141" customFormat="1" ht="112.5" customHeight="1">
      <c r="A45" s="101" t="s">
        <v>369</v>
      </c>
      <c r="B45" s="102" t="s">
        <v>73</v>
      </c>
      <c r="C45" s="101" t="s">
        <v>90</v>
      </c>
      <c r="D45" s="101" t="s">
        <v>419</v>
      </c>
      <c r="E45" s="103" t="s">
        <v>418</v>
      </c>
      <c r="F45" s="96" t="s">
        <v>283</v>
      </c>
      <c r="G45" s="126">
        <v>15</v>
      </c>
      <c r="H45" s="126">
        <v>15</v>
      </c>
      <c r="I45" s="127">
        <v>15</v>
      </c>
      <c r="J45" s="127"/>
      <c r="K45" s="127">
        <v>17</v>
      </c>
      <c r="L45" s="128"/>
      <c r="M45" s="128"/>
      <c r="N45" s="128"/>
      <c r="O45" s="128"/>
      <c r="P45" s="96">
        <f t="shared" si="6"/>
        <v>4</v>
      </c>
      <c r="Q45" s="129">
        <f t="shared" si="7"/>
        <v>0.06451612903225806</v>
      </c>
      <c r="R45" s="130">
        <f t="shared" si="8"/>
        <v>15.5</v>
      </c>
      <c r="S45" s="121"/>
      <c r="T45" s="121"/>
      <c r="U45" s="121"/>
      <c r="V45" s="121"/>
    </row>
    <row r="46" spans="1:22" s="141" customFormat="1" ht="113.25" customHeight="1">
      <c r="A46" s="95" t="s">
        <v>369</v>
      </c>
      <c r="B46" s="94" t="s">
        <v>259</v>
      </c>
      <c r="C46" s="95" t="s">
        <v>90</v>
      </c>
      <c r="D46" s="95" t="s">
        <v>419</v>
      </c>
      <c r="E46" s="96" t="s">
        <v>370</v>
      </c>
      <c r="F46" s="96" t="s">
        <v>283</v>
      </c>
      <c r="G46" s="126">
        <v>13.5</v>
      </c>
      <c r="H46" s="126"/>
      <c r="I46" s="127">
        <v>15</v>
      </c>
      <c r="J46" s="127">
        <v>15</v>
      </c>
      <c r="K46" s="127">
        <v>15</v>
      </c>
      <c r="L46" s="128"/>
      <c r="M46" s="128"/>
      <c r="N46" s="128"/>
      <c r="O46" s="128"/>
      <c r="P46" s="96">
        <f t="shared" si="6"/>
        <v>4</v>
      </c>
      <c r="Q46" s="129">
        <f t="shared" si="7"/>
        <v>0.05128205128205128</v>
      </c>
      <c r="R46" s="130">
        <f t="shared" si="8"/>
        <v>14.625</v>
      </c>
      <c r="S46" s="121"/>
      <c r="T46" s="121"/>
      <c r="U46" s="121"/>
      <c r="V46" s="121"/>
    </row>
    <row r="47" spans="1:22" s="141" customFormat="1" ht="209.25" customHeight="1">
      <c r="A47" s="95" t="s">
        <v>371</v>
      </c>
      <c r="B47" s="94" t="s">
        <v>240</v>
      </c>
      <c r="C47" s="97" t="s">
        <v>100</v>
      </c>
      <c r="D47" s="95" t="s">
        <v>393</v>
      </c>
      <c r="E47" s="96" t="s">
        <v>372</v>
      </c>
      <c r="F47" s="96" t="s">
        <v>284</v>
      </c>
      <c r="G47" s="126">
        <v>95</v>
      </c>
      <c r="H47" s="126">
        <v>90</v>
      </c>
      <c r="I47" s="127">
        <v>90</v>
      </c>
      <c r="J47" s="127">
        <v>80</v>
      </c>
      <c r="K47" s="127">
        <v>85</v>
      </c>
      <c r="L47" s="128"/>
      <c r="M47" s="128"/>
      <c r="N47" s="128"/>
      <c r="O47" s="128"/>
      <c r="P47" s="96">
        <f t="shared" si="6"/>
        <v>5</v>
      </c>
      <c r="Q47" s="129">
        <f t="shared" si="7"/>
        <v>0.06478269460790556</v>
      </c>
      <c r="R47" s="130">
        <f t="shared" si="8"/>
        <v>88</v>
      </c>
      <c r="S47" s="121"/>
      <c r="T47" s="121"/>
      <c r="U47" s="121"/>
      <c r="V47" s="121"/>
    </row>
    <row r="48" spans="1:18" ht="219" customHeight="1">
      <c r="A48" s="95" t="s">
        <v>108</v>
      </c>
      <c r="B48" s="94" t="s">
        <v>241</v>
      </c>
      <c r="C48" s="95" t="s">
        <v>90</v>
      </c>
      <c r="D48" s="95" t="s">
        <v>4</v>
      </c>
      <c r="E48" s="96" t="s">
        <v>121</v>
      </c>
      <c r="F48" s="96" t="s">
        <v>285</v>
      </c>
      <c r="G48" s="126"/>
      <c r="H48" s="126">
        <v>140</v>
      </c>
      <c r="I48" s="127"/>
      <c r="J48" s="127">
        <v>145</v>
      </c>
      <c r="K48" s="127">
        <v>140</v>
      </c>
      <c r="L48" s="128"/>
      <c r="M48" s="128"/>
      <c r="N48" s="128"/>
      <c r="O48" s="128"/>
      <c r="P48" s="96">
        <f t="shared" si="6"/>
        <v>3</v>
      </c>
      <c r="Q48" s="129">
        <f t="shared" si="7"/>
        <v>0.020377068324339737</v>
      </c>
      <c r="R48" s="130">
        <f t="shared" si="8"/>
        <v>141.66666666666666</v>
      </c>
    </row>
    <row r="49" spans="1:18" ht="281.25" customHeight="1">
      <c r="A49" s="95" t="s">
        <v>292</v>
      </c>
      <c r="B49" s="94" t="s">
        <v>256</v>
      </c>
      <c r="C49" s="95" t="s">
        <v>90</v>
      </c>
      <c r="D49" s="95" t="s">
        <v>388</v>
      </c>
      <c r="E49" s="96" t="s">
        <v>293</v>
      </c>
      <c r="F49" s="96" t="s">
        <v>286</v>
      </c>
      <c r="G49" s="126">
        <v>220</v>
      </c>
      <c r="H49" s="126">
        <v>220</v>
      </c>
      <c r="I49" s="127">
        <v>210</v>
      </c>
      <c r="J49" s="127">
        <v>205</v>
      </c>
      <c r="K49" s="127">
        <v>185</v>
      </c>
      <c r="L49" s="128"/>
      <c r="M49" s="128"/>
      <c r="N49" s="128"/>
      <c r="O49" s="128"/>
      <c r="P49" s="96">
        <f t="shared" si="6"/>
        <v>5</v>
      </c>
      <c r="Q49" s="129">
        <f t="shared" si="7"/>
        <v>0.06925413601388429</v>
      </c>
      <c r="R49" s="130">
        <f t="shared" si="8"/>
        <v>208</v>
      </c>
    </row>
    <row r="50" spans="1:18" ht="103.5" customHeight="1">
      <c r="A50" s="95" t="s">
        <v>109</v>
      </c>
      <c r="B50" s="94" t="s">
        <v>257</v>
      </c>
      <c r="C50" s="95" t="s">
        <v>90</v>
      </c>
      <c r="D50" s="95" t="s">
        <v>5</v>
      </c>
      <c r="E50" s="96" t="s">
        <v>394</v>
      </c>
      <c r="F50" s="96" t="s">
        <v>287</v>
      </c>
      <c r="G50" s="126">
        <v>190</v>
      </c>
      <c r="H50" s="126">
        <v>230</v>
      </c>
      <c r="I50" s="127">
        <v>188</v>
      </c>
      <c r="J50" s="127">
        <v>160</v>
      </c>
      <c r="K50" s="127">
        <v>190</v>
      </c>
      <c r="L50" s="128"/>
      <c r="M50" s="128"/>
      <c r="N50" s="128"/>
      <c r="O50" s="128"/>
      <c r="P50" s="96">
        <f t="shared" si="6"/>
        <v>5</v>
      </c>
      <c r="Q50" s="129">
        <f t="shared" si="7"/>
        <v>0.13025031947652696</v>
      </c>
      <c r="R50" s="130">
        <f t="shared" si="8"/>
        <v>191.60000000000002</v>
      </c>
    </row>
    <row r="51" spans="1:18" ht="139.5" customHeight="1">
      <c r="A51" s="95" t="s">
        <v>142</v>
      </c>
      <c r="B51" s="99" t="s">
        <v>242</v>
      </c>
      <c r="C51" s="97" t="s">
        <v>90</v>
      </c>
      <c r="D51" s="95" t="s">
        <v>201</v>
      </c>
      <c r="E51" s="96" t="s">
        <v>158</v>
      </c>
      <c r="F51" s="96" t="s">
        <v>288</v>
      </c>
      <c r="G51" s="126">
        <v>190</v>
      </c>
      <c r="H51" s="126">
        <v>200</v>
      </c>
      <c r="I51" s="127">
        <v>188</v>
      </c>
      <c r="J51" s="127">
        <v>150</v>
      </c>
      <c r="K51" s="127"/>
      <c r="L51" s="128"/>
      <c r="M51" s="128"/>
      <c r="N51" s="128"/>
      <c r="O51" s="128"/>
      <c r="P51" s="96">
        <f t="shared" si="6"/>
        <v>4</v>
      </c>
      <c r="Q51" s="129">
        <f t="shared" si="7"/>
        <v>0.12071250588486507</v>
      </c>
      <c r="R51" s="130">
        <f t="shared" si="8"/>
        <v>182</v>
      </c>
    </row>
    <row r="52" spans="1:18" ht="86.25" customHeight="1">
      <c r="A52" s="95" t="s">
        <v>110</v>
      </c>
      <c r="B52" s="94" t="s">
        <v>70</v>
      </c>
      <c r="C52" s="95" t="s">
        <v>90</v>
      </c>
      <c r="D52" s="95" t="s">
        <v>202</v>
      </c>
      <c r="E52" s="96" t="s">
        <v>13</v>
      </c>
      <c r="F52" s="96" t="s">
        <v>7</v>
      </c>
      <c r="G52" s="126">
        <v>140</v>
      </c>
      <c r="H52" s="126">
        <v>160</v>
      </c>
      <c r="I52" s="127">
        <v>150</v>
      </c>
      <c r="J52" s="127">
        <v>130</v>
      </c>
      <c r="K52" s="127"/>
      <c r="L52" s="128"/>
      <c r="M52" s="128"/>
      <c r="N52" s="128"/>
      <c r="O52" s="128"/>
      <c r="P52" s="96">
        <f t="shared" si="6"/>
        <v>4</v>
      </c>
      <c r="Q52" s="129">
        <f t="shared" si="7"/>
        <v>0.08903409991281418</v>
      </c>
      <c r="R52" s="130">
        <f t="shared" si="8"/>
        <v>145</v>
      </c>
    </row>
    <row r="53" spans="1:18" ht="97.5" customHeight="1">
      <c r="A53" s="95" t="s">
        <v>143</v>
      </c>
      <c r="B53" s="94" t="s">
        <v>243</v>
      </c>
      <c r="C53" s="95" t="s">
        <v>90</v>
      </c>
      <c r="D53" s="95" t="s">
        <v>6</v>
      </c>
      <c r="E53" s="96" t="s">
        <v>341</v>
      </c>
      <c r="F53" s="96" t="s">
        <v>289</v>
      </c>
      <c r="G53" s="126">
        <v>180</v>
      </c>
      <c r="H53" s="126">
        <v>200</v>
      </c>
      <c r="I53" s="127"/>
      <c r="J53" s="127">
        <v>160</v>
      </c>
      <c r="K53" s="127"/>
      <c r="L53" s="128"/>
      <c r="M53" s="128"/>
      <c r="N53" s="128"/>
      <c r="O53" s="128"/>
      <c r="P53" s="96">
        <f t="shared" si="6"/>
        <v>3</v>
      </c>
      <c r="Q53" s="129">
        <f t="shared" si="7"/>
        <v>0.1111111111111111</v>
      </c>
      <c r="R53" s="130">
        <f t="shared" si="8"/>
        <v>180</v>
      </c>
    </row>
    <row r="54" spans="1:18" ht="97.5" customHeight="1">
      <c r="A54" s="95" t="s">
        <v>395</v>
      </c>
      <c r="B54" s="144" t="s">
        <v>399</v>
      </c>
      <c r="C54" s="95" t="s">
        <v>90</v>
      </c>
      <c r="D54" s="95" t="s">
        <v>396</v>
      </c>
      <c r="E54" s="96" t="s">
        <v>397</v>
      </c>
      <c r="F54" s="96" t="s">
        <v>398</v>
      </c>
      <c r="G54" s="126">
        <v>1300</v>
      </c>
      <c r="H54" s="126">
        <v>1400</v>
      </c>
      <c r="I54" s="127">
        <v>1364</v>
      </c>
      <c r="J54" s="127">
        <v>860</v>
      </c>
      <c r="K54" s="127">
        <v>1300</v>
      </c>
      <c r="L54" s="128"/>
      <c r="M54" s="128"/>
      <c r="N54" s="128"/>
      <c r="O54" s="128"/>
      <c r="P54" s="96">
        <f t="shared" si="6"/>
        <v>5</v>
      </c>
      <c r="Q54" s="129">
        <f t="shared" si="7"/>
        <v>0.1762144700149275</v>
      </c>
      <c r="R54" s="130">
        <f t="shared" si="8"/>
        <v>1244.8000000000002</v>
      </c>
    </row>
    <row r="55" spans="1:18" ht="78.75">
      <c r="A55" s="95" t="s">
        <v>162</v>
      </c>
      <c r="B55" s="94" t="s">
        <v>244</v>
      </c>
      <c r="C55" s="95" t="s">
        <v>100</v>
      </c>
      <c r="D55" s="95" t="s">
        <v>203</v>
      </c>
      <c r="E55" s="96" t="s">
        <v>163</v>
      </c>
      <c r="F55" s="96" t="s">
        <v>86</v>
      </c>
      <c r="G55" s="126">
        <v>38</v>
      </c>
      <c r="H55" s="126">
        <v>65</v>
      </c>
      <c r="I55" s="127"/>
      <c r="J55" s="127">
        <v>35</v>
      </c>
      <c r="K55" s="127"/>
      <c r="L55" s="128">
        <v>36.63</v>
      </c>
      <c r="M55" s="128"/>
      <c r="N55" s="128"/>
      <c r="O55" s="128"/>
      <c r="P55" s="96">
        <f t="shared" si="6"/>
        <v>4</v>
      </c>
      <c r="Q55" s="129">
        <f t="shared" si="7"/>
        <v>0.32711628622660166</v>
      </c>
      <c r="R55" s="130">
        <f t="shared" si="8"/>
        <v>43.6575</v>
      </c>
    </row>
    <row r="56" spans="1:18" ht="25.5" customHeight="1">
      <c r="A56" s="95"/>
      <c r="B56" s="94"/>
      <c r="C56" s="95"/>
      <c r="D56" s="95"/>
      <c r="E56" s="96"/>
      <c r="F56" s="96"/>
      <c r="G56" s="128"/>
      <c r="H56" s="128"/>
      <c r="I56" s="128"/>
      <c r="J56" s="128"/>
      <c r="K56" s="128"/>
      <c r="L56" s="128"/>
      <c r="M56" s="128"/>
      <c r="N56" s="128"/>
      <c r="O56" s="128"/>
      <c r="P56" s="96"/>
      <c r="Q56" s="129"/>
      <c r="R56" s="128"/>
    </row>
    <row r="57" spans="1:18" ht="45" customHeight="1">
      <c r="A57" s="238" t="s">
        <v>120</v>
      </c>
      <c r="B57" s="238" t="s">
        <v>209</v>
      </c>
      <c r="C57" s="238" t="s">
        <v>89</v>
      </c>
      <c r="D57" s="238" t="s">
        <v>177</v>
      </c>
      <c r="E57" s="238" t="s">
        <v>119</v>
      </c>
      <c r="F57" s="238" t="s">
        <v>76</v>
      </c>
      <c r="G57" s="235" t="s">
        <v>144</v>
      </c>
      <c r="H57" s="235"/>
      <c r="I57" s="235"/>
      <c r="J57" s="235"/>
      <c r="K57" s="235"/>
      <c r="L57" s="235"/>
      <c r="M57" s="235"/>
      <c r="N57" s="235"/>
      <c r="O57" s="235"/>
      <c r="P57" s="238" t="s">
        <v>125</v>
      </c>
      <c r="Q57" s="238" t="s">
        <v>126</v>
      </c>
      <c r="R57" s="228" t="s">
        <v>451</v>
      </c>
    </row>
    <row r="58" spans="1:18" ht="96" customHeight="1">
      <c r="A58" s="239"/>
      <c r="B58" s="239"/>
      <c r="C58" s="239"/>
      <c r="D58" s="239"/>
      <c r="E58" s="239"/>
      <c r="F58" s="239"/>
      <c r="G58" s="93" t="s">
        <v>456</v>
      </c>
      <c r="H58" s="93" t="s">
        <v>467</v>
      </c>
      <c r="I58" s="93" t="s">
        <v>454</v>
      </c>
      <c r="J58" s="93" t="s">
        <v>491</v>
      </c>
      <c r="K58" s="93"/>
      <c r="L58" s="93"/>
      <c r="M58" s="93"/>
      <c r="N58" s="145"/>
      <c r="O58" s="145"/>
      <c r="P58" s="239"/>
      <c r="Q58" s="239"/>
      <c r="R58" s="229"/>
    </row>
    <row r="59" spans="1:18" ht="31.5" customHeight="1">
      <c r="A59" s="230" t="s">
        <v>111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2"/>
      <c r="R59" s="130"/>
    </row>
    <row r="60" spans="1:18" ht="78" customHeight="1">
      <c r="A60" s="97" t="s">
        <v>373</v>
      </c>
      <c r="B60" s="99" t="s">
        <v>245</v>
      </c>
      <c r="C60" s="97" t="s">
        <v>112</v>
      </c>
      <c r="D60" s="97" t="s">
        <v>204</v>
      </c>
      <c r="E60" s="96" t="s">
        <v>438</v>
      </c>
      <c r="F60" s="96" t="s">
        <v>0</v>
      </c>
      <c r="G60" s="127">
        <v>5.8</v>
      </c>
      <c r="H60" s="127">
        <v>7.5</v>
      </c>
      <c r="I60" s="127">
        <v>6</v>
      </c>
      <c r="J60" s="128">
        <v>6.56</v>
      </c>
      <c r="K60" s="128"/>
      <c r="L60" s="146"/>
      <c r="M60" s="128"/>
      <c r="N60" s="128"/>
      <c r="O60" s="128"/>
      <c r="P60" s="96">
        <f>COUNT(G60:O60)</f>
        <v>4</v>
      </c>
      <c r="Q60" s="129">
        <f>STDEVA(G60:O60)/(SUM(G60:O60)/COUNTIF(G60:O60,"&gt;0"))</f>
        <v>0.11775603405359249</v>
      </c>
      <c r="R60" s="130">
        <f>1/P60*(SUM(G60:O60))</f>
        <v>6.465</v>
      </c>
    </row>
  </sheetData>
  <sheetProtection/>
  <mergeCells count="46">
    <mergeCell ref="P19:P20"/>
    <mergeCell ref="P1:R1"/>
    <mergeCell ref="A3:R3"/>
    <mergeCell ref="G4:O4"/>
    <mergeCell ref="R4:R5"/>
    <mergeCell ref="Q19:Q20"/>
    <mergeCell ref="Q37:Q38"/>
    <mergeCell ref="E4:E5"/>
    <mergeCell ref="F19:F20"/>
    <mergeCell ref="E19:E20"/>
    <mergeCell ref="D19:D20"/>
    <mergeCell ref="A19:A20"/>
    <mergeCell ref="D4:D5"/>
    <mergeCell ref="P4:P5"/>
    <mergeCell ref="Q4:Q5"/>
    <mergeCell ref="F4:F5"/>
    <mergeCell ref="B37:B38"/>
    <mergeCell ref="D37:D38"/>
    <mergeCell ref="F57:F58"/>
    <mergeCell ref="F37:F38"/>
    <mergeCell ref="C37:C38"/>
    <mergeCell ref="A4:A5"/>
    <mergeCell ref="C4:C5"/>
    <mergeCell ref="B4:B5"/>
    <mergeCell ref="B19:B20"/>
    <mergeCell ref="C19:C20"/>
    <mergeCell ref="P57:P58"/>
    <mergeCell ref="P37:P38"/>
    <mergeCell ref="E37:E38"/>
    <mergeCell ref="A39:Q39"/>
    <mergeCell ref="G57:O57"/>
    <mergeCell ref="A57:A58"/>
    <mergeCell ref="B57:B58"/>
    <mergeCell ref="C57:C58"/>
    <mergeCell ref="D57:D58"/>
    <mergeCell ref="A37:A38"/>
    <mergeCell ref="R57:R58"/>
    <mergeCell ref="A59:Q59"/>
    <mergeCell ref="A6:Q6"/>
    <mergeCell ref="G19:O19"/>
    <mergeCell ref="R19:R20"/>
    <mergeCell ref="A21:Q21"/>
    <mergeCell ref="G37:O37"/>
    <mergeCell ref="R37:R38"/>
    <mergeCell ref="Q57:Q58"/>
    <mergeCell ref="E57:E58"/>
  </mergeCells>
  <dataValidations count="2">
    <dataValidation type="list" allowBlank="1" showInputMessage="1" showErrorMessage="1" sqref="B29">
      <formula1>dictba3b8dc03d754426ad39ab6e2adeedcf</formula1>
    </dataValidation>
    <dataValidation type="list" allowBlank="1" showInputMessage="1" showErrorMessage="1" sqref="C29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Width="0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0" zoomScaleNormal="70" zoomScalePageLayoutView="0" workbookViewId="0" topLeftCell="A1">
      <selection activeCell="V8" sqref="V8"/>
    </sheetView>
  </sheetViews>
  <sheetFormatPr defaultColWidth="9.140625" defaultRowHeight="15"/>
  <cols>
    <col min="1" max="1" width="20.28125" style="55" customWidth="1"/>
    <col min="2" max="2" width="13.140625" style="55" customWidth="1"/>
    <col min="3" max="3" width="9.57421875" style="55" customWidth="1"/>
    <col min="4" max="4" width="54.00390625" style="55" customWidth="1"/>
    <col min="5" max="5" width="54.57421875" style="55" customWidth="1"/>
    <col min="6" max="6" width="18.7109375" style="55" customWidth="1"/>
    <col min="7" max="7" width="15.421875" style="55" customWidth="1"/>
    <col min="8" max="11" width="15.7109375" style="57" customWidth="1"/>
    <col min="12" max="12" width="17.57421875" style="57" customWidth="1"/>
    <col min="13" max="13" width="10.7109375" style="55" customWidth="1"/>
    <col min="14" max="14" width="13.140625" style="55" customWidth="1"/>
    <col min="15" max="15" width="17.8515625" style="55" customWidth="1"/>
    <col min="16" max="16384" width="9.140625" style="55" customWidth="1"/>
  </cols>
  <sheetData>
    <row r="1" spans="1:12" ht="15">
      <c r="A1" s="40"/>
      <c r="B1" s="40"/>
      <c r="C1" s="40"/>
      <c r="D1" s="40"/>
      <c r="E1" s="40"/>
      <c r="F1" s="40"/>
      <c r="G1" s="41"/>
      <c r="H1" s="41"/>
      <c r="I1" s="41"/>
      <c r="J1" s="41"/>
      <c r="K1" s="41"/>
      <c r="L1" s="41"/>
    </row>
    <row r="2" spans="1:14" ht="28.5" customHeight="1">
      <c r="A2" s="40"/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207" t="s">
        <v>164</v>
      </c>
      <c r="N2" s="244"/>
    </row>
    <row r="3" spans="1:15" s="57" customFormat="1" ht="57" customHeight="1">
      <c r="A3" s="245" t="s">
        <v>482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s="58" customFormat="1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57" customFormat="1" ht="30" customHeight="1">
      <c r="A5" s="201" t="s">
        <v>120</v>
      </c>
      <c r="B5" s="203" t="s">
        <v>209</v>
      </c>
      <c r="C5" s="201" t="s">
        <v>89</v>
      </c>
      <c r="D5" s="203" t="s">
        <v>177</v>
      </c>
      <c r="E5" s="201" t="s">
        <v>119</v>
      </c>
      <c r="F5" s="201" t="s">
        <v>77</v>
      </c>
      <c r="G5" s="277" t="s">
        <v>144</v>
      </c>
      <c r="H5" s="277"/>
      <c r="I5" s="277"/>
      <c r="J5" s="277"/>
      <c r="K5" s="277"/>
      <c r="L5" s="277"/>
      <c r="M5" s="201" t="s">
        <v>125</v>
      </c>
      <c r="N5" s="201" t="s">
        <v>126</v>
      </c>
      <c r="O5" s="219" t="s">
        <v>480</v>
      </c>
    </row>
    <row r="6" spans="1:15" ht="54" customHeight="1">
      <c r="A6" s="227"/>
      <c r="B6" s="208"/>
      <c r="C6" s="227"/>
      <c r="D6" s="204"/>
      <c r="E6" s="227"/>
      <c r="F6" s="227"/>
      <c r="G6" s="203" t="s">
        <v>456</v>
      </c>
      <c r="H6" s="203" t="s">
        <v>453</v>
      </c>
      <c r="I6" s="203" t="s">
        <v>455</v>
      </c>
      <c r="J6" s="203" t="s">
        <v>457</v>
      </c>
      <c r="K6" s="203" t="s">
        <v>467</v>
      </c>
      <c r="L6" s="203" t="s">
        <v>454</v>
      </c>
      <c r="M6" s="227"/>
      <c r="N6" s="227"/>
      <c r="O6" s="223"/>
    </row>
    <row r="7" spans="1:15" ht="33" customHeight="1">
      <c r="A7" s="227"/>
      <c r="B7" s="209"/>
      <c r="C7" s="227"/>
      <c r="D7" s="278"/>
      <c r="E7" s="227"/>
      <c r="F7" s="227"/>
      <c r="G7" s="276"/>
      <c r="H7" s="209"/>
      <c r="I7" s="268"/>
      <c r="J7" s="209"/>
      <c r="K7" s="268"/>
      <c r="L7" s="209"/>
      <c r="M7" s="227"/>
      <c r="N7" s="227"/>
      <c r="O7" s="223"/>
    </row>
    <row r="8" spans="1:15" ht="28.5" customHeight="1" thickBot="1">
      <c r="A8" s="198" t="s">
        <v>156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2"/>
      <c r="O8" s="43"/>
    </row>
    <row r="9" spans="1:15" ht="111.75" customHeight="1" thickBot="1">
      <c r="A9" s="104" t="s">
        <v>427</v>
      </c>
      <c r="B9" s="118" t="s">
        <v>443</v>
      </c>
      <c r="C9" s="104" t="s">
        <v>90</v>
      </c>
      <c r="D9" s="106" t="s">
        <v>303</v>
      </c>
      <c r="E9" s="106" t="s">
        <v>426</v>
      </c>
      <c r="F9" s="106" t="s">
        <v>8</v>
      </c>
      <c r="G9" s="47">
        <v>180</v>
      </c>
      <c r="H9" s="52">
        <v>185</v>
      </c>
      <c r="I9" s="52">
        <v>180</v>
      </c>
      <c r="J9" s="52">
        <v>184</v>
      </c>
      <c r="K9" s="52">
        <v>160</v>
      </c>
      <c r="L9" s="52">
        <v>170</v>
      </c>
      <c r="M9" s="46">
        <f aca="true" t="shared" si="0" ref="M9:M16">COUNT(G9:L9)</f>
        <v>6</v>
      </c>
      <c r="N9" s="49">
        <f aca="true" t="shared" si="1" ref="N9:N16">STDEVA(G9:L9)/(SUM(G9:L9)/COUNTIF(G9:L9,"&gt;0"))</f>
        <v>0.054784928061795225</v>
      </c>
      <c r="O9" s="43">
        <f aca="true" t="shared" si="2" ref="O9:O16">1/M9*(SUM(G9:L9))</f>
        <v>176.5</v>
      </c>
    </row>
    <row r="10" spans="1:15" ht="111.75" customHeight="1" thickBot="1">
      <c r="A10" s="104" t="s">
        <v>428</v>
      </c>
      <c r="B10" s="119" t="s">
        <v>443</v>
      </c>
      <c r="C10" s="104" t="s">
        <v>90</v>
      </c>
      <c r="D10" s="104" t="s">
        <v>303</v>
      </c>
      <c r="E10" s="106" t="s">
        <v>426</v>
      </c>
      <c r="F10" s="106" t="s">
        <v>8</v>
      </c>
      <c r="G10" s="47">
        <v>280</v>
      </c>
      <c r="H10" s="52">
        <v>305</v>
      </c>
      <c r="I10" s="52">
        <v>300</v>
      </c>
      <c r="J10" s="52">
        <v>312</v>
      </c>
      <c r="K10" s="52">
        <v>300</v>
      </c>
      <c r="L10" s="52">
        <v>310</v>
      </c>
      <c r="M10" s="46">
        <f t="shared" si="0"/>
        <v>6</v>
      </c>
      <c r="N10" s="49">
        <f t="shared" si="1"/>
        <v>0.038172804340853426</v>
      </c>
      <c r="O10" s="43">
        <f t="shared" si="2"/>
        <v>301.16666666666663</v>
      </c>
    </row>
    <row r="11" spans="1:15" ht="110.25" customHeight="1" thickBot="1">
      <c r="A11" s="104" t="s">
        <v>445</v>
      </c>
      <c r="B11" s="119" t="s">
        <v>444</v>
      </c>
      <c r="C11" s="104" t="s">
        <v>90</v>
      </c>
      <c r="D11" s="104" t="s">
        <v>303</v>
      </c>
      <c r="E11" s="106" t="s">
        <v>426</v>
      </c>
      <c r="F11" s="106" t="s">
        <v>8</v>
      </c>
      <c r="G11" s="47">
        <v>310</v>
      </c>
      <c r="H11" s="52">
        <v>325</v>
      </c>
      <c r="I11" s="52">
        <v>370</v>
      </c>
      <c r="J11" s="52"/>
      <c r="K11" s="52">
        <v>190</v>
      </c>
      <c r="L11" s="52">
        <v>350</v>
      </c>
      <c r="M11" s="46">
        <f t="shared" si="0"/>
        <v>5</v>
      </c>
      <c r="N11" s="49">
        <f t="shared" si="1"/>
        <v>0.22780505139647983</v>
      </c>
      <c r="O11" s="43">
        <f t="shared" si="2"/>
        <v>309</v>
      </c>
    </row>
    <row r="12" spans="1:15" ht="112.5" customHeight="1" thickBot="1">
      <c r="A12" s="104" t="s">
        <v>429</v>
      </c>
      <c r="B12" s="119" t="s">
        <v>443</v>
      </c>
      <c r="C12" s="104" t="s">
        <v>90</v>
      </c>
      <c r="D12" s="104" t="s">
        <v>303</v>
      </c>
      <c r="E12" s="106" t="s">
        <v>426</v>
      </c>
      <c r="F12" s="106" t="s">
        <v>8</v>
      </c>
      <c r="G12" s="47">
        <v>320</v>
      </c>
      <c r="H12" s="52">
        <v>350</v>
      </c>
      <c r="I12" s="52">
        <v>360</v>
      </c>
      <c r="J12" s="52"/>
      <c r="K12" s="52">
        <v>295</v>
      </c>
      <c r="L12" s="52"/>
      <c r="M12" s="46">
        <f t="shared" si="0"/>
        <v>4</v>
      </c>
      <c r="N12" s="49">
        <f t="shared" si="1"/>
        <v>0.08919294541502308</v>
      </c>
      <c r="O12" s="43">
        <f t="shared" si="2"/>
        <v>331.25</v>
      </c>
    </row>
    <row r="13" spans="1:15" ht="95.25" customHeight="1">
      <c r="A13" s="104" t="s">
        <v>422</v>
      </c>
      <c r="B13" s="105" t="s">
        <v>246</v>
      </c>
      <c r="C13" s="104" t="s">
        <v>90</v>
      </c>
      <c r="D13" s="104" t="s">
        <v>307</v>
      </c>
      <c r="E13" s="106" t="s">
        <v>423</v>
      </c>
      <c r="F13" s="106" t="s">
        <v>9</v>
      </c>
      <c r="G13" s="47">
        <v>300</v>
      </c>
      <c r="H13" s="52">
        <v>380</v>
      </c>
      <c r="I13" s="52">
        <v>280</v>
      </c>
      <c r="J13" s="52">
        <v>260</v>
      </c>
      <c r="K13" s="52">
        <v>292</v>
      </c>
      <c r="L13" s="52">
        <v>350</v>
      </c>
      <c r="M13" s="46">
        <f t="shared" si="0"/>
        <v>6</v>
      </c>
      <c r="N13" s="49">
        <f t="shared" si="1"/>
        <v>0.14641870010177863</v>
      </c>
      <c r="O13" s="43">
        <f t="shared" si="2"/>
        <v>310.3333333333333</v>
      </c>
    </row>
    <row r="14" spans="1:15" s="57" customFormat="1" ht="101.25" customHeight="1">
      <c r="A14" s="104" t="s">
        <v>422</v>
      </c>
      <c r="B14" s="105" t="s">
        <v>246</v>
      </c>
      <c r="C14" s="104" t="s">
        <v>90</v>
      </c>
      <c r="D14" s="104" t="s">
        <v>306</v>
      </c>
      <c r="E14" s="106" t="s">
        <v>424</v>
      </c>
      <c r="F14" s="106" t="s">
        <v>9</v>
      </c>
      <c r="G14" s="47">
        <v>360</v>
      </c>
      <c r="H14" s="52">
        <v>400</v>
      </c>
      <c r="I14" s="52">
        <v>320</v>
      </c>
      <c r="J14" s="52"/>
      <c r="K14" s="52">
        <v>450</v>
      </c>
      <c r="L14" s="52"/>
      <c r="M14" s="46">
        <f t="shared" si="0"/>
        <v>4</v>
      </c>
      <c r="N14" s="49">
        <f t="shared" si="1"/>
        <v>0.14536668686372353</v>
      </c>
      <c r="O14" s="43">
        <f t="shared" si="2"/>
        <v>382.5</v>
      </c>
    </row>
    <row r="15" spans="1:15" s="57" customFormat="1" ht="104.25" customHeight="1">
      <c r="A15" s="104" t="s">
        <v>422</v>
      </c>
      <c r="B15" s="105" t="s">
        <v>246</v>
      </c>
      <c r="C15" s="104" t="s">
        <v>90</v>
      </c>
      <c r="D15" s="104" t="s">
        <v>305</v>
      </c>
      <c r="E15" s="106" t="s">
        <v>425</v>
      </c>
      <c r="F15" s="106" t="s">
        <v>9</v>
      </c>
      <c r="G15" s="47">
        <v>260</v>
      </c>
      <c r="H15" s="52">
        <v>300</v>
      </c>
      <c r="I15" s="52">
        <v>300</v>
      </c>
      <c r="J15" s="52"/>
      <c r="K15" s="52">
        <v>350</v>
      </c>
      <c r="L15" s="52"/>
      <c r="M15" s="46">
        <f t="shared" si="0"/>
        <v>4</v>
      </c>
      <c r="N15" s="49">
        <f t="shared" si="1"/>
        <v>0.12183660819557016</v>
      </c>
      <c r="O15" s="43">
        <f t="shared" si="2"/>
        <v>302.5</v>
      </c>
    </row>
    <row r="16" spans="1:15" ht="103.5" customHeight="1">
      <c r="A16" s="104" t="s">
        <v>420</v>
      </c>
      <c r="B16" s="105" t="s">
        <v>247</v>
      </c>
      <c r="C16" s="104" t="s">
        <v>90</v>
      </c>
      <c r="D16" s="104" t="s">
        <v>304</v>
      </c>
      <c r="E16" s="106" t="s">
        <v>421</v>
      </c>
      <c r="F16" s="106" t="s">
        <v>10</v>
      </c>
      <c r="G16" s="47">
        <v>190</v>
      </c>
      <c r="H16" s="52">
        <v>195</v>
      </c>
      <c r="I16" s="52">
        <v>200</v>
      </c>
      <c r="J16" s="52">
        <v>175</v>
      </c>
      <c r="K16" s="52">
        <v>168</v>
      </c>
      <c r="L16" s="52">
        <v>180</v>
      </c>
      <c r="M16" s="46">
        <f t="shared" si="0"/>
        <v>6</v>
      </c>
      <c r="N16" s="49">
        <f t="shared" si="1"/>
        <v>0.0669088555698579</v>
      </c>
      <c r="O16" s="43">
        <f t="shared" si="2"/>
        <v>184.66666666666666</v>
      </c>
    </row>
    <row r="17" spans="1:6" s="41" customFormat="1" ht="15">
      <c r="A17" s="40"/>
      <c r="B17" s="40"/>
      <c r="C17" s="40"/>
      <c r="D17" s="40"/>
      <c r="E17" s="40"/>
      <c r="F17" s="40"/>
    </row>
    <row r="18" spans="1:6" s="41" customFormat="1" ht="15">
      <c r="A18" s="40"/>
      <c r="B18" s="40"/>
      <c r="C18" s="40"/>
      <c r="D18" s="40"/>
      <c r="E18" s="40"/>
      <c r="F18" s="40"/>
    </row>
    <row r="19" spans="1:6" s="41" customFormat="1" ht="15">
      <c r="A19" s="40"/>
      <c r="B19" s="40"/>
      <c r="C19" s="40"/>
      <c r="D19" s="40"/>
      <c r="E19" s="40"/>
      <c r="F19" s="40"/>
    </row>
    <row r="20" spans="1:6" s="41" customFormat="1" ht="15">
      <c r="A20" s="40"/>
      <c r="B20" s="40"/>
      <c r="C20" s="40"/>
      <c r="D20" s="40"/>
      <c r="E20" s="40"/>
      <c r="F20" s="40"/>
    </row>
    <row r="21" spans="1:6" s="41" customFormat="1" ht="15">
      <c r="A21" s="40"/>
      <c r="B21" s="40"/>
      <c r="C21" s="40"/>
      <c r="D21" s="40"/>
      <c r="E21" s="40"/>
      <c r="F21" s="40"/>
    </row>
    <row r="22" spans="1:6" s="41" customFormat="1" ht="15">
      <c r="A22" s="40"/>
      <c r="B22" s="40"/>
      <c r="C22" s="40"/>
      <c r="D22" s="40"/>
      <c r="E22" s="40"/>
      <c r="F22" s="40"/>
    </row>
    <row r="23" spans="1:6" s="41" customFormat="1" ht="15">
      <c r="A23" s="40"/>
      <c r="B23" s="40"/>
      <c r="C23" s="40"/>
      <c r="D23" s="40"/>
      <c r="E23" s="40"/>
      <c r="F23" s="40"/>
    </row>
    <row r="24" spans="1:6" s="41" customFormat="1" ht="15">
      <c r="A24" s="40"/>
      <c r="B24" s="40"/>
      <c r="C24" s="40"/>
      <c r="D24" s="40"/>
      <c r="E24" s="40"/>
      <c r="F24" s="40"/>
    </row>
    <row r="25" spans="1:6" s="41" customFormat="1" ht="15">
      <c r="A25" s="40"/>
      <c r="B25" s="40"/>
      <c r="C25" s="40"/>
      <c r="D25" s="40"/>
      <c r="E25" s="40"/>
      <c r="F25" s="40"/>
    </row>
    <row r="26" spans="1:6" s="41" customFormat="1" ht="15">
      <c r="A26" s="40"/>
      <c r="B26" s="40"/>
      <c r="C26" s="40"/>
      <c r="D26" s="40"/>
      <c r="E26" s="40"/>
      <c r="F26" s="40"/>
    </row>
    <row r="27" spans="1:6" s="41" customFormat="1" ht="15">
      <c r="A27" s="40"/>
      <c r="B27" s="40"/>
      <c r="C27" s="40"/>
      <c r="D27" s="40"/>
      <c r="E27" s="40"/>
      <c r="F27" s="40"/>
    </row>
    <row r="28" spans="1:6" s="41" customFormat="1" ht="15">
      <c r="A28" s="40"/>
      <c r="B28" s="40"/>
      <c r="C28" s="40"/>
      <c r="D28" s="40"/>
      <c r="E28" s="40"/>
      <c r="F28" s="40"/>
    </row>
  </sheetData>
  <sheetProtection/>
  <mergeCells count="19">
    <mergeCell ref="K6:K7"/>
    <mergeCell ref="N5:N7"/>
    <mergeCell ref="M5:M7"/>
    <mergeCell ref="D5:D7"/>
    <mergeCell ref="G5:L5"/>
    <mergeCell ref="H6:H7"/>
    <mergeCell ref="L6:L7"/>
    <mergeCell ref="J6:J7"/>
    <mergeCell ref="I6:I7"/>
    <mergeCell ref="A8:N8"/>
    <mergeCell ref="B5:B7"/>
    <mergeCell ref="G6:G7"/>
    <mergeCell ref="F5:F7"/>
    <mergeCell ref="M2:N2"/>
    <mergeCell ref="A3:O3"/>
    <mergeCell ref="A5:A7"/>
    <mergeCell ref="C5:C7"/>
    <mergeCell ref="E5:E7"/>
    <mergeCell ref="O5:O7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75" zoomScaleNormal="75" zoomScalePageLayoutView="0" workbookViewId="0" topLeftCell="A1">
      <selection activeCell="W11" sqref="W11"/>
    </sheetView>
  </sheetViews>
  <sheetFormatPr defaultColWidth="9.140625" defaultRowHeight="15"/>
  <cols>
    <col min="1" max="1" width="15.00390625" style="72" customWidth="1"/>
    <col min="2" max="2" width="13.57421875" style="72" customWidth="1"/>
    <col min="3" max="3" width="9.28125" style="72" customWidth="1"/>
    <col min="4" max="4" width="13.28125" style="72" customWidth="1"/>
    <col min="5" max="5" width="36.28125" style="72" customWidth="1"/>
    <col min="6" max="6" width="13.00390625" style="72" customWidth="1"/>
    <col min="7" max="7" width="13.28125" style="72" customWidth="1"/>
    <col min="8" max="9" width="14.8515625" style="72" customWidth="1"/>
    <col min="10" max="12" width="14.7109375" style="72" customWidth="1"/>
    <col min="13" max="13" width="14.421875" style="72" customWidth="1"/>
    <col min="14" max="14" width="8.7109375" style="72" customWidth="1"/>
    <col min="15" max="15" width="9.57421875" style="72" customWidth="1"/>
    <col min="16" max="16" width="15.57421875" style="72" customWidth="1"/>
    <col min="17" max="16384" width="9.140625" style="72" customWidth="1"/>
  </cols>
  <sheetData>
    <row r="1" spans="1:16" ht="12">
      <c r="A1" s="70"/>
      <c r="B1" s="70"/>
      <c r="C1" s="70"/>
      <c r="D1" s="70"/>
      <c r="E1" s="70"/>
      <c r="F1" s="70"/>
      <c r="G1" s="71"/>
      <c r="H1" s="71"/>
      <c r="I1" s="71"/>
      <c r="J1" s="71"/>
      <c r="K1" s="71"/>
      <c r="L1" s="71"/>
      <c r="M1" s="71"/>
      <c r="N1" s="260"/>
      <c r="O1" s="260"/>
      <c r="P1" s="260"/>
    </row>
    <row r="2" spans="1:16" ht="12">
      <c r="A2" s="70"/>
      <c r="B2" s="70"/>
      <c r="C2" s="70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2">
      <c r="A3" s="70"/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260" t="s">
        <v>165</v>
      </c>
      <c r="O3" s="260"/>
      <c r="P3" s="260"/>
    </row>
    <row r="4" spans="1:17" s="75" customFormat="1" ht="33.75" customHeight="1">
      <c r="A4" s="245" t="s">
        <v>481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74"/>
    </row>
    <row r="5" spans="1:16" s="74" customFormat="1" ht="1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7" s="75" customFormat="1" ht="30" customHeight="1">
      <c r="A6" s="249" t="s">
        <v>120</v>
      </c>
      <c r="B6" s="261" t="s">
        <v>209</v>
      </c>
      <c r="C6" s="249" t="s">
        <v>89</v>
      </c>
      <c r="D6" s="249" t="s">
        <v>181</v>
      </c>
      <c r="E6" s="249" t="s">
        <v>119</v>
      </c>
      <c r="F6" s="249" t="s">
        <v>76</v>
      </c>
      <c r="G6" s="254" t="s">
        <v>144</v>
      </c>
      <c r="H6" s="255"/>
      <c r="I6" s="255"/>
      <c r="J6" s="255"/>
      <c r="K6" s="255"/>
      <c r="L6" s="255"/>
      <c r="M6" s="256"/>
      <c r="N6" s="249" t="s">
        <v>125</v>
      </c>
      <c r="O6" s="249" t="s">
        <v>126</v>
      </c>
      <c r="P6" s="258" t="s">
        <v>480</v>
      </c>
      <c r="Q6" s="74"/>
    </row>
    <row r="7" spans="1:17" ht="15" customHeight="1">
      <c r="A7" s="257"/>
      <c r="B7" s="262"/>
      <c r="C7" s="257"/>
      <c r="D7" s="257"/>
      <c r="E7" s="257"/>
      <c r="F7" s="257"/>
      <c r="G7" s="251" t="s">
        <v>456</v>
      </c>
      <c r="H7" s="251" t="s">
        <v>455</v>
      </c>
      <c r="I7" s="251" t="s">
        <v>457</v>
      </c>
      <c r="J7" s="251" t="s">
        <v>454</v>
      </c>
      <c r="K7" s="251" t="s">
        <v>453</v>
      </c>
      <c r="L7" s="251" t="s">
        <v>500</v>
      </c>
      <c r="M7" s="251" t="s">
        <v>498</v>
      </c>
      <c r="N7" s="250"/>
      <c r="O7" s="250"/>
      <c r="P7" s="259"/>
      <c r="Q7" s="76"/>
    </row>
    <row r="8" spans="1:17" ht="79.5" customHeight="1">
      <c r="A8" s="257"/>
      <c r="B8" s="263"/>
      <c r="C8" s="257"/>
      <c r="D8" s="257"/>
      <c r="E8" s="257"/>
      <c r="F8" s="257"/>
      <c r="G8" s="252"/>
      <c r="H8" s="253"/>
      <c r="I8" s="253"/>
      <c r="J8" s="253"/>
      <c r="K8" s="253"/>
      <c r="L8" s="149"/>
      <c r="M8" s="253"/>
      <c r="N8" s="250"/>
      <c r="O8" s="250"/>
      <c r="P8" s="259"/>
      <c r="Q8" s="76"/>
    </row>
    <row r="9" spans="1:17" ht="33.75" customHeight="1">
      <c r="A9" s="246" t="s">
        <v>166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  <c r="P9" s="5"/>
      <c r="Q9" s="76"/>
    </row>
    <row r="10" spans="1:17" s="75" customFormat="1" ht="92.25" customHeight="1">
      <c r="A10" s="77" t="s">
        <v>167</v>
      </c>
      <c r="B10" s="78" t="s">
        <v>252</v>
      </c>
      <c r="C10" s="77" t="s">
        <v>90</v>
      </c>
      <c r="D10" s="77" t="s">
        <v>295</v>
      </c>
      <c r="E10" s="79" t="s">
        <v>294</v>
      </c>
      <c r="F10" s="16" t="s">
        <v>14</v>
      </c>
      <c r="G10" s="22">
        <v>150</v>
      </c>
      <c r="H10" s="59">
        <v>165</v>
      </c>
      <c r="I10" s="59">
        <v>180</v>
      </c>
      <c r="J10" s="59">
        <v>140</v>
      </c>
      <c r="K10" s="59">
        <v>130</v>
      </c>
      <c r="L10" s="15"/>
      <c r="M10" s="15"/>
      <c r="N10" s="16">
        <f aca="true" t="shared" si="0" ref="N10:N15">COUNT(G10:M10)</f>
        <v>5</v>
      </c>
      <c r="O10" s="17">
        <f aca="true" t="shared" si="1" ref="O10:O15">STDEVA(G10:M10)/(SUM(G10:M10)/COUNTIF(G10:M10,"&gt;0"))</f>
        <v>0.12989939159707053</v>
      </c>
      <c r="P10" s="5">
        <f aca="true" t="shared" si="2" ref="P10:P15">1/N10*(SUM(G10:M10))</f>
        <v>153</v>
      </c>
      <c r="Q10" s="74"/>
    </row>
    <row r="11" spans="1:17" ht="84" customHeight="1">
      <c r="A11" s="77" t="s">
        <v>168</v>
      </c>
      <c r="B11" s="78" t="s">
        <v>248</v>
      </c>
      <c r="C11" s="77" t="s">
        <v>90</v>
      </c>
      <c r="D11" s="77" t="s">
        <v>361</v>
      </c>
      <c r="E11" s="79" t="s">
        <v>348</v>
      </c>
      <c r="F11" s="16" t="s">
        <v>14</v>
      </c>
      <c r="G11" s="22">
        <v>150</v>
      </c>
      <c r="H11" s="59">
        <v>140</v>
      </c>
      <c r="I11" s="59"/>
      <c r="J11" s="59">
        <v>125</v>
      </c>
      <c r="K11" s="59">
        <v>120</v>
      </c>
      <c r="L11" s="15"/>
      <c r="M11" s="15"/>
      <c r="N11" s="16">
        <f t="shared" si="0"/>
        <v>4</v>
      </c>
      <c r="O11" s="17">
        <f t="shared" si="1"/>
        <v>0.10294524387450658</v>
      </c>
      <c r="P11" s="5">
        <f t="shared" si="2"/>
        <v>133.75</v>
      </c>
      <c r="Q11" s="76"/>
    </row>
    <row r="12" spans="1:17" s="84" customFormat="1" ht="83.25" customHeight="1">
      <c r="A12" s="77" t="s">
        <v>169</v>
      </c>
      <c r="B12" s="80" t="s">
        <v>249</v>
      </c>
      <c r="C12" s="77" t="s">
        <v>90</v>
      </c>
      <c r="D12" s="77" t="s">
        <v>361</v>
      </c>
      <c r="E12" s="79" t="s">
        <v>349</v>
      </c>
      <c r="F12" s="16" t="s">
        <v>14</v>
      </c>
      <c r="G12" s="22"/>
      <c r="H12" s="59"/>
      <c r="I12" s="59"/>
      <c r="J12" s="59">
        <v>95</v>
      </c>
      <c r="K12" s="59">
        <v>90</v>
      </c>
      <c r="L12" s="81"/>
      <c r="M12" s="81">
        <v>75</v>
      </c>
      <c r="N12" s="82">
        <f t="shared" si="0"/>
        <v>3</v>
      </c>
      <c r="O12" s="17">
        <f t="shared" si="1"/>
        <v>0.12009611535381536</v>
      </c>
      <c r="P12" s="5">
        <f t="shared" si="2"/>
        <v>86.66666666666666</v>
      </c>
      <c r="Q12" s="83"/>
    </row>
    <row r="13" spans="1:17" ht="66" customHeight="1">
      <c r="A13" s="77" t="s">
        <v>171</v>
      </c>
      <c r="B13" s="78" t="s">
        <v>250</v>
      </c>
      <c r="C13" s="77" t="s">
        <v>90</v>
      </c>
      <c r="D13" s="77" t="s">
        <v>182</v>
      </c>
      <c r="E13" s="79" t="s">
        <v>330</v>
      </c>
      <c r="F13" s="16" t="s">
        <v>14</v>
      </c>
      <c r="G13" s="22"/>
      <c r="H13" s="59">
        <v>80</v>
      </c>
      <c r="I13" s="59"/>
      <c r="J13" s="59"/>
      <c r="K13" s="59">
        <v>80</v>
      </c>
      <c r="L13" s="15">
        <v>59.9</v>
      </c>
      <c r="M13" s="15"/>
      <c r="N13" s="16">
        <f t="shared" si="0"/>
        <v>3</v>
      </c>
      <c r="O13" s="17">
        <f t="shared" si="1"/>
        <v>0.1583184230656404</v>
      </c>
      <c r="P13" s="5">
        <f t="shared" si="2"/>
        <v>73.3</v>
      </c>
      <c r="Q13" s="76"/>
    </row>
    <row r="14" spans="1:17" s="75" customFormat="1" ht="81" customHeight="1">
      <c r="A14" s="77" t="s">
        <v>172</v>
      </c>
      <c r="B14" s="78" t="s">
        <v>253</v>
      </c>
      <c r="C14" s="77" t="s">
        <v>90</v>
      </c>
      <c r="D14" s="77" t="s">
        <v>183</v>
      </c>
      <c r="E14" s="79" t="s">
        <v>331</v>
      </c>
      <c r="F14" s="16" t="s">
        <v>14</v>
      </c>
      <c r="G14" s="22">
        <v>90</v>
      </c>
      <c r="H14" s="59">
        <v>120</v>
      </c>
      <c r="I14" s="59">
        <v>86</v>
      </c>
      <c r="J14" s="59">
        <v>85</v>
      </c>
      <c r="K14" s="59">
        <v>80</v>
      </c>
      <c r="L14" s="15"/>
      <c r="M14" s="15"/>
      <c r="N14" s="16">
        <f t="shared" si="0"/>
        <v>5</v>
      </c>
      <c r="O14" s="17">
        <f t="shared" si="1"/>
        <v>0.1729246287841372</v>
      </c>
      <c r="P14" s="5">
        <f t="shared" si="2"/>
        <v>92.2</v>
      </c>
      <c r="Q14" s="74"/>
    </row>
    <row r="15" spans="1:17" s="75" customFormat="1" ht="84" customHeight="1">
      <c r="A15" s="77" t="s">
        <v>173</v>
      </c>
      <c r="B15" s="78" t="s">
        <v>251</v>
      </c>
      <c r="C15" s="77" t="s">
        <v>90</v>
      </c>
      <c r="D15" s="77" t="s">
        <v>361</v>
      </c>
      <c r="E15" s="79" t="s">
        <v>350</v>
      </c>
      <c r="F15" s="16" t="s">
        <v>14</v>
      </c>
      <c r="G15" s="22">
        <v>150</v>
      </c>
      <c r="H15" s="59">
        <v>160</v>
      </c>
      <c r="I15" s="59">
        <v>128</v>
      </c>
      <c r="J15" s="59">
        <v>120</v>
      </c>
      <c r="K15" s="59">
        <v>130</v>
      </c>
      <c r="L15" s="15"/>
      <c r="M15" s="15"/>
      <c r="N15" s="16">
        <f t="shared" si="0"/>
        <v>5</v>
      </c>
      <c r="O15" s="17">
        <f t="shared" si="1"/>
        <v>0.12134669456245219</v>
      </c>
      <c r="P15" s="85">
        <f t="shared" si="2"/>
        <v>137.6</v>
      </c>
      <c r="Q15" s="74"/>
    </row>
    <row r="16" spans="1:17" ht="12">
      <c r="A16" s="70"/>
      <c r="B16" s="70"/>
      <c r="C16" s="70"/>
      <c r="D16" s="70"/>
      <c r="E16" s="70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6"/>
    </row>
    <row r="17" spans="1:17" ht="12">
      <c r="A17" s="70"/>
      <c r="B17" s="70"/>
      <c r="C17" s="70"/>
      <c r="D17" s="70"/>
      <c r="E17" s="70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6"/>
    </row>
    <row r="18" spans="1:16" ht="12">
      <c r="A18" s="70"/>
      <c r="B18" s="70"/>
      <c r="C18" s="70"/>
      <c r="D18" s="70"/>
      <c r="E18" s="70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 ht="12">
      <c r="A19" s="70"/>
      <c r="B19" s="70"/>
      <c r="C19" s="70"/>
      <c r="D19" s="70"/>
      <c r="E19" s="70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6" ht="12">
      <c r="A20" s="70"/>
      <c r="B20" s="70"/>
      <c r="C20" s="70"/>
      <c r="D20" s="70"/>
      <c r="E20" s="70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ht="12">
      <c r="A21" s="70"/>
      <c r="B21" s="70"/>
      <c r="C21" s="70"/>
      <c r="D21" s="70"/>
      <c r="E21" s="70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6" ht="12">
      <c r="A22" s="70"/>
      <c r="B22" s="70"/>
      <c r="C22" s="70"/>
      <c r="D22" s="70"/>
      <c r="E22" s="70"/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6" ht="12">
      <c r="A23" s="70"/>
      <c r="B23" s="70"/>
      <c r="C23" s="70"/>
      <c r="D23" s="70"/>
      <c r="E23" s="70"/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6" ht="12">
      <c r="A24" s="70"/>
      <c r="B24" s="70"/>
      <c r="C24" s="70"/>
      <c r="D24" s="70"/>
      <c r="E24" s="70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ht="12">
      <c r="A25" s="70"/>
      <c r="B25" s="70"/>
      <c r="C25" s="70"/>
      <c r="D25" s="70"/>
      <c r="E25" s="70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ht="12">
      <c r="A26" s="70"/>
      <c r="B26" s="70"/>
      <c r="C26" s="70"/>
      <c r="D26" s="70"/>
      <c r="E26" s="70"/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ht="12">
      <c r="A27" s="70"/>
      <c r="B27" s="70"/>
      <c r="C27" s="70"/>
      <c r="D27" s="70"/>
      <c r="E27" s="70"/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ht="12">
      <c r="A28" s="70"/>
      <c r="B28" s="70"/>
      <c r="C28" s="70"/>
      <c r="D28" s="70"/>
      <c r="E28" s="70"/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ht="12">
      <c r="A29" s="70"/>
      <c r="B29" s="70"/>
      <c r="C29" s="70"/>
      <c r="D29" s="70"/>
      <c r="E29" s="70"/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ht="12">
      <c r="A30" s="70"/>
      <c r="B30" s="70"/>
      <c r="C30" s="70"/>
      <c r="D30" s="70"/>
      <c r="E30" s="70"/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 ht="12">
      <c r="A31" s="70"/>
      <c r="B31" s="70"/>
      <c r="C31" s="70"/>
      <c r="D31" s="70"/>
      <c r="E31" s="70"/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 ht="12">
      <c r="A32" s="70"/>
      <c r="B32" s="70"/>
      <c r="C32" s="70"/>
      <c r="D32" s="70"/>
      <c r="E32" s="70"/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</row>
  </sheetData>
  <sheetProtection/>
  <mergeCells count="21">
    <mergeCell ref="N1:P1"/>
    <mergeCell ref="N3:P3"/>
    <mergeCell ref="A4:P4"/>
    <mergeCell ref="A6:A8"/>
    <mergeCell ref="C6:C8"/>
    <mergeCell ref="O6:O8"/>
    <mergeCell ref="B6:B8"/>
    <mergeCell ref="H7:H8"/>
    <mergeCell ref="P6:P8"/>
    <mergeCell ref="J7:J8"/>
    <mergeCell ref="I7:I8"/>
    <mergeCell ref="L7:L8"/>
    <mergeCell ref="K7:K8"/>
    <mergeCell ref="A9:O9"/>
    <mergeCell ref="N6:N8"/>
    <mergeCell ref="G7:G8"/>
    <mergeCell ref="M7:M8"/>
    <mergeCell ref="G6:M6"/>
    <mergeCell ref="E6:E8"/>
    <mergeCell ref="D6:D8"/>
    <mergeCell ref="F6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PC_60</cp:lastModifiedBy>
  <cp:lastPrinted>2019-01-17T10:56:14Z</cp:lastPrinted>
  <dcterms:created xsi:type="dcterms:W3CDTF">2014-05-12T08:05:33Z</dcterms:created>
  <dcterms:modified xsi:type="dcterms:W3CDTF">2019-03-28T12:49:14Z</dcterms:modified>
  <cp:category/>
  <cp:version/>
  <cp:contentType/>
  <cp:contentStatus/>
</cp:coreProperties>
</file>